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asaka\Desktop\片岡氏←HP差替え用\"/>
    </mc:Choice>
  </mc:AlternateContent>
  <xr:revisionPtr revIDLastSave="0" documentId="13_ncr:1_{C4663300-9936-477F-A800-EA61B26A48DA}" xr6:coauthVersionLast="47" xr6:coauthVersionMax="47" xr10:uidLastSave="{00000000-0000-0000-0000-000000000000}"/>
  <workbookProtection workbookAlgorithmName="SHA-512" workbookHashValue="G3NqnE9MFHjHkjvtgT0MtfTP4wlGB2RX4sAAsRo3yAd+qkQoJ39sNHjxsc9xn++k8/ZBlqHF0DWLK+hHUaLenA==" workbookSaltValue="JEFp1njXTl36eixq3dFRtA==" workbookSpinCount="100000" lockStructure="1"/>
  <bookViews>
    <workbookView xWindow="-108" yWindow="-108" windowWidth="23256" windowHeight="12456" xr2:uid="{3C88704B-4998-411B-ABAB-DB7E6DDA95D9}"/>
  </bookViews>
  <sheets>
    <sheet name="0215受講申込フォーム" sheetId="8" r:id="rId1"/>
    <sheet name="0215請求書" sheetId="4" state="hidden" r:id="rId2"/>
    <sheet name="プルダウンメニュー" sheetId="5" state="hidden" r:id="rId3"/>
  </sheets>
  <definedNames>
    <definedName name="_xlnm.Print_Area" localSheetId="0">'0215受講申込フォーム'!$A$1:$I$47</definedName>
    <definedName name="_xlnm.Print_Area" localSheetId="1">'0215請求書'!$A$1:$W$49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8" l="1"/>
  <c r="L6" i="8"/>
  <c r="A6" i="4" s="1"/>
  <c r="B26" i="4"/>
  <c r="E29" i="8"/>
  <c r="E28" i="8"/>
  <c r="P26" i="8"/>
  <c r="P25" i="8"/>
  <c r="P24" i="8"/>
  <c r="P23" i="8"/>
  <c r="P22" i="8"/>
  <c r="P21" i="8"/>
  <c r="P20" i="8"/>
  <c r="P19" i="8"/>
  <c r="P18" i="8"/>
  <c r="P17" i="8"/>
  <c r="O26" i="8"/>
  <c r="L36" i="4" s="1"/>
  <c r="O25" i="8"/>
  <c r="L35" i="4" s="1"/>
  <c r="O24" i="8"/>
  <c r="L34" i="4" s="1"/>
  <c r="O23" i="8"/>
  <c r="L33" i="4" s="1"/>
  <c r="O22" i="8"/>
  <c r="L32" i="4" s="1"/>
  <c r="O21" i="8"/>
  <c r="L31" i="4" s="1"/>
  <c r="O20" i="8"/>
  <c r="L30" i="4" s="1"/>
  <c r="O19" i="8"/>
  <c r="L29" i="4" s="1"/>
  <c r="O18" i="8"/>
  <c r="L28" i="4" s="1"/>
  <c r="O17" i="8"/>
  <c r="L27" i="4" s="1"/>
  <c r="N26" i="8"/>
  <c r="B36" i="4" s="1"/>
  <c r="N25" i="8"/>
  <c r="B35" i="4" s="1"/>
  <c r="N24" i="8"/>
  <c r="B34" i="4" s="1"/>
  <c r="N23" i="8"/>
  <c r="B33" i="4" s="1"/>
  <c r="N22" i="8"/>
  <c r="B32" i="4" s="1"/>
  <c r="N21" i="8"/>
  <c r="B31" i="4" s="1"/>
  <c r="N20" i="8"/>
  <c r="B30" i="4" s="1"/>
  <c r="N19" i="8"/>
  <c r="B29" i="4" s="1"/>
  <c r="N18" i="8"/>
  <c r="B28" i="4" s="1"/>
  <c r="N17" i="8"/>
  <c r="B27" i="4" s="1"/>
  <c r="G29" i="8" l="1"/>
  <c r="G28" i="8"/>
  <c r="E27" i="8"/>
  <c r="N30" i="8" s="1"/>
  <c r="E24" i="4" s="1"/>
  <c r="G27" i="8" l="1"/>
  <c r="I28" i="8" s="1"/>
  <c r="N29" i="8" s="1"/>
  <c r="K19" i="4" s="1"/>
  <c r="F23" i="4" s="1"/>
  <c r="Z23" i="4" l="1"/>
  <c r="Q23" i="4"/>
  <c r="AB23" i="4" s="1"/>
  <c r="P2" i="4"/>
</calcChain>
</file>

<file path=xl/sharedStrings.xml><?xml version="1.0" encoding="utf-8"?>
<sst xmlns="http://schemas.openxmlformats.org/spreadsheetml/2006/main" count="132" uniqueCount="126">
  <si>
    <t>入力日</t>
    <rPh sb="0" eb="3">
      <t>ニュウリョクビ</t>
    </rPh>
    <phoneticPr fontId="1"/>
  </si>
  <si>
    <t>〒</t>
    <phoneticPr fontId="1"/>
  </si>
  <si>
    <t>フリガナ</t>
    <phoneticPr fontId="1"/>
  </si>
  <si>
    <t>希望講座</t>
    <rPh sb="0" eb="2">
      <t>キボウ</t>
    </rPh>
    <rPh sb="2" eb="4">
      <t>コウザ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</si>
  <si>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</si>
  <si>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</si>
  <si>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</si>
  <si>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　　　　　　　受付開始：１０：３０～　講習：１１：００～１２：３０（質疑応答含む）</t>
    <rPh sb="7" eb="9">
      <t>ウケツケ</t>
    </rPh>
    <rPh sb="9" eb="11">
      <t>カイシ</t>
    </rPh>
    <rPh sb="19" eb="21">
      <t>コウシュウ</t>
    </rPh>
    <rPh sb="34" eb="36">
      <t>シツギ</t>
    </rPh>
    <rPh sb="36" eb="38">
      <t>オウトウ</t>
    </rPh>
    <rPh sb="38" eb="39">
      <t>フク</t>
    </rPh>
    <phoneticPr fontId="1"/>
  </si>
  <si>
    <t>　　　　　　　受付開始：１３：００～　講習：１３：３０～１５：００（質疑応答含む）</t>
    <rPh sb="7" eb="9">
      <t>ウケツケ</t>
    </rPh>
    <rPh sb="9" eb="11">
      <t>カイシ</t>
    </rPh>
    <rPh sb="19" eb="21">
      <t>コウシュウ</t>
    </rPh>
    <rPh sb="34" eb="38">
      <t>シツギオウトウ</t>
    </rPh>
    <rPh sb="38" eb="39">
      <t>フク</t>
    </rPh>
    <phoneticPr fontId="1"/>
  </si>
  <si>
    <t>振込金額計</t>
    <rPh sb="0" eb="2">
      <t>フリコミ</t>
    </rPh>
    <rPh sb="2" eb="4">
      <t>キンガク</t>
    </rPh>
    <rPh sb="4" eb="5">
      <t>ケイ</t>
    </rPh>
    <phoneticPr fontId="1"/>
  </si>
  <si>
    <t>部　署</t>
    <rPh sb="0" eb="1">
      <t>ブ</t>
    </rPh>
    <rPh sb="2" eb="3">
      <t>ショ</t>
    </rPh>
    <phoneticPr fontId="1"/>
  </si>
  <si>
    <t>役　職</t>
    <rPh sb="0" eb="1">
      <t>エキ</t>
    </rPh>
    <rPh sb="2" eb="3">
      <t>ショク</t>
    </rPh>
    <phoneticPr fontId="1"/>
  </si>
  <si>
    <t>住　所</t>
    <rPh sb="0" eb="1">
      <t>ジュウ</t>
    </rPh>
    <rPh sb="2" eb="3">
      <t>ショ</t>
    </rPh>
    <phoneticPr fontId="1"/>
  </si>
  <si>
    <t>円</t>
    <rPh sb="0" eb="1">
      <t>エン</t>
    </rPh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</si>
  <si>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★留意事項：別添「個人情報に関する同意書」に同意し、本申込フォームを提出するものとします。</t>
    </r>
    <rPh sb="2" eb="4">
      <t>リュウイ</t>
    </rPh>
    <rPh sb="4" eb="6">
      <t>ジコウ</t>
    </rPh>
    <rPh sb="7" eb="9">
      <t>ベッテン</t>
    </rPh>
    <rPh sb="10" eb="14">
      <t>コジンジョウホウ</t>
    </rPh>
    <rPh sb="15" eb="16">
      <t>カン</t>
    </rPh>
    <rPh sb="18" eb="21">
      <t>ドウイショ</t>
    </rPh>
    <rPh sb="23" eb="25">
      <t>ドウイ</t>
    </rPh>
    <rPh sb="27" eb="28">
      <t>ホン</t>
    </rPh>
    <rPh sb="28" eb="30">
      <t>モウシコミ</t>
    </rPh>
    <rPh sb="35" eb="37">
      <t>テイシュツ</t>
    </rPh>
    <phoneticPr fontId="1"/>
  </si>
  <si>
    <t>　　（１）防衛施設建設工事に関する諸制度講習：16,500円/人（テキスト代・消費税込）</t>
    <rPh sb="5" eb="7">
      <t>ボウエイ</t>
    </rPh>
    <rPh sb="7" eb="9">
      <t>シセツ</t>
    </rPh>
    <rPh sb="9" eb="11">
      <t>ケンセツ</t>
    </rPh>
    <rPh sb="11" eb="13">
      <t>コウジ</t>
    </rPh>
    <rPh sb="14" eb="15">
      <t>カン</t>
    </rPh>
    <rPh sb="17" eb="20">
      <t>ショセイド</t>
    </rPh>
    <rPh sb="20" eb="22">
      <t>コウシュウ</t>
    </rPh>
    <rPh sb="29" eb="30">
      <t>エン</t>
    </rPh>
    <rPh sb="31" eb="32">
      <t>ニン</t>
    </rPh>
    <rPh sb="37" eb="38">
      <t>ダイ</t>
    </rPh>
    <rPh sb="39" eb="42">
      <t>ショウヒゼイ</t>
    </rPh>
    <rPh sb="42" eb="43">
      <t>コ</t>
    </rPh>
    <phoneticPr fontId="1"/>
  </si>
  <si>
    <t>　　（２）防衛施設建設工事監理業務実務講習：16,500円/人（テキスト代・消費税込）</t>
    <rPh sb="5" eb="7">
      <t>ボウエイ</t>
    </rPh>
    <rPh sb="7" eb="9">
      <t>シセツ</t>
    </rPh>
    <rPh sb="9" eb="11">
      <t>ケンセツ</t>
    </rPh>
    <rPh sb="11" eb="13">
      <t>コウジ</t>
    </rPh>
    <rPh sb="13" eb="17">
      <t>カンリギョウム</t>
    </rPh>
    <rPh sb="17" eb="19">
      <t>ジツム</t>
    </rPh>
    <rPh sb="19" eb="21">
      <t>コウシュウ</t>
    </rPh>
    <phoneticPr fontId="1"/>
  </si>
  <si>
    <t>　　　※（１）＋（２）両講習同日受講：27,500円/人（テキスト代・消費税込）</t>
    <rPh sb="11" eb="12">
      <t>リョウ</t>
    </rPh>
    <rPh sb="12" eb="14">
      <t>コウシュウ</t>
    </rPh>
    <rPh sb="14" eb="16">
      <t>ドウジツ</t>
    </rPh>
    <rPh sb="16" eb="18">
      <t>ジュコウ</t>
    </rPh>
    <rPh sb="25" eb="26">
      <t>エン</t>
    </rPh>
    <rPh sb="27" eb="28">
      <t>ニン</t>
    </rPh>
    <rPh sb="33" eb="34">
      <t>ダイ</t>
    </rPh>
    <rPh sb="35" eb="37">
      <t>ショウヒ</t>
    </rPh>
    <rPh sb="37" eb="39">
      <t>ゼイコミ</t>
    </rPh>
    <phoneticPr fontId="1"/>
  </si>
  <si>
    <t>＜CPD認定プログラム＞　</t>
    <rPh sb="4" eb="6">
      <t>ニンテイ</t>
    </rPh>
    <phoneticPr fontId="1"/>
  </si>
  <si>
    <t>※お振込み手数料はご負担下さいます様、お願い申し上げます。</t>
    <rPh sb="2" eb="4">
      <t>フリコ</t>
    </rPh>
    <rPh sb="5" eb="8">
      <t>テスウリョウ</t>
    </rPh>
    <rPh sb="10" eb="12">
      <t>フタン</t>
    </rPh>
    <rPh sb="12" eb="13">
      <t>クダ</t>
    </rPh>
    <rPh sb="17" eb="18">
      <t>ヨウ</t>
    </rPh>
    <rPh sb="20" eb="21">
      <t>ネガ</t>
    </rPh>
    <rPh sb="22" eb="23">
      <t>モウ</t>
    </rPh>
    <rPh sb="24" eb="25">
      <t>ア</t>
    </rPh>
    <phoneticPr fontId="1"/>
  </si>
  <si>
    <t>※お振込みは「請求書名義」でお手続きお願いします。</t>
    <rPh sb="2" eb="4">
      <t>フリコ</t>
    </rPh>
    <rPh sb="7" eb="10">
      <t>セイキュウショ</t>
    </rPh>
    <rPh sb="10" eb="12">
      <t>メイギ</t>
    </rPh>
    <rPh sb="15" eb="17">
      <t>テツヅ</t>
    </rPh>
    <rPh sb="19" eb="20">
      <t>ネガ</t>
    </rPh>
    <phoneticPr fontId="1"/>
  </si>
  <si>
    <t>　　＊（１）＋（２）両講習を同日受講の場合：27,500円/人</t>
    <rPh sb="10" eb="13">
      <t>リョウコウシュウ</t>
    </rPh>
    <rPh sb="14" eb="16">
      <t>ドウジツ</t>
    </rPh>
    <rPh sb="16" eb="18">
      <t>ジュコウ</t>
    </rPh>
    <rPh sb="19" eb="21">
      <t>バアイ</t>
    </rPh>
    <rPh sb="28" eb="29">
      <t>エン</t>
    </rPh>
    <rPh sb="30" eb="31">
      <t>ニン</t>
    </rPh>
    <phoneticPr fontId="1"/>
  </si>
  <si>
    <t>　　＊（２）防衛施設建設工事監理業務の実務講習：16,500円/人</t>
    <rPh sb="6" eb="8">
      <t>ボウエイ</t>
    </rPh>
    <rPh sb="8" eb="10">
      <t>シセツ</t>
    </rPh>
    <rPh sb="10" eb="12">
      <t>ケンセツ</t>
    </rPh>
    <rPh sb="12" eb="14">
      <t>コウジ</t>
    </rPh>
    <rPh sb="14" eb="18">
      <t>カンリギョウム</t>
    </rPh>
    <rPh sb="19" eb="21">
      <t>ジツム</t>
    </rPh>
    <rPh sb="21" eb="23">
      <t>コウシュウ</t>
    </rPh>
    <rPh sb="30" eb="31">
      <t>エン</t>
    </rPh>
    <rPh sb="32" eb="33">
      <t>ニン</t>
    </rPh>
    <phoneticPr fontId="1"/>
  </si>
  <si>
    <t>　　＊（１）防衛施設建設工事に係る諸制度講習：16,500円/人</t>
    <rPh sb="6" eb="8">
      <t>ボウエイ</t>
    </rPh>
    <rPh sb="8" eb="10">
      <t>シセツ</t>
    </rPh>
    <rPh sb="10" eb="12">
      <t>ケンセツ</t>
    </rPh>
    <rPh sb="12" eb="14">
      <t>コウジ</t>
    </rPh>
    <rPh sb="15" eb="16">
      <t>カカ</t>
    </rPh>
    <rPh sb="17" eb="20">
      <t>ショセイド</t>
    </rPh>
    <rPh sb="20" eb="22">
      <t>コウシュウ</t>
    </rPh>
    <rPh sb="29" eb="30">
      <t>エン</t>
    </rPh>
    <rPh sb="31" eb="32">
      <t>ニン</t>
    </rPh>
    <phoneticPr fontId="1"/>
  </si>
  <si>
    <t>名様</t>
    <rPh sb="0" eb="2">
      <t>メイサマ</t>
    </rPh>
    <phoneticPr fontId="1"/>
  </si>
  <si>
    <t>計</t>
    <rPh sb="0" eb="1">
      <t>ケイ</t>
    </rPh>
    <phoneticPr fontId="1"/>
  </si>
  <si>
    <r>
      <t>【適用】</t>
    </r>
    <r>
      <rPr>
        <u/>
        <sz val="11"/>
        <rFont val="游ゴシック"/>
        <family val="3"/>
        <charset val="128"/>
        <scheme val="minor"/>
      </rPr>
      <t>　</t>
    </r>
    <rPh sb="1" eb="3">
      <t>テキヨウ</t>
    </rPh>
    <phoneticPr fontId="1"/>
  </si>
  <si>
    <t>≪受講料税≫　　　</t>
    <rPh sb="1" eb="4">
      <t>ジュコウリョウ</t>
    </rPh>
    <rPh sb="4" eb="5">
      <t>ゼイ</t>
    </rPh>
    <phoneticPr fontId="1"/>
  </si>
  <si>
    <t>消費税</t>
    <rPh sb="0" eb="3">
      <t>ショウヒゼイ</t>
    </rPh>
    <phoneticPr fontId="1"/>
  </si>
  <si>
    <t>≪税抜　受講料≫</t>
    <rPh sb="1" eb="3">
      <t>ゼイヌ</t>
    </rPh>
    <rPh sb="4" eb="7">
      <t>ジュコウリョウ</t>
    </rPh>
    <phoneticPr fontId="1"/>
  </si>
  <si>
    <t>１０％対象</t>
    <rPh sb="3" eb="5">
      <t>タイショウ</t>
    </rPh>
    <phoneticPr fontId="1"/>
  </si>
  <si>
    <t>―</t>
    <phoneticPr fontId="1"/>
  </si>
  <si>
    <t>￥</t>
    <phoneticPr fontId="1"/>
  </si>
  <si>
    <t>合計金額　（税込）</t>
    <rPh sb="0" eb="2">
      <t>ゴウケイ</t>
    </rPh>
    <rPh sb="2" eb="4">
      <t>キンガク</t>
    </rPh>
    <rPh sb="6" eb="8">
      <t>ゼイコミ</t>
    </rPh>
    <phoneticPr fontId="1"/>
  </si>
  <si>
    <t>防衛施設建設工事監理技術者講習</t>
    <rPh sb="0" eb="10">
      <t>ボウエイシセツケンセツコウジカンリ</t>
    </rPh>
    <rPh sb="10" eb="13">
      <t>ギジュツシャ</t>
    </rPh>
    <rPh sb="13" eb="15">
      <t>コウシュウ</t>
    </rPh>
    <phoneticPr fontId="1"/>
  </si>
  <si>
    <t>件　名</t>
    <rPh sb="0" eb="1">
      <t>ケン</t>
    </rPh>
    <rPh sb="2" eb="3">
      <t>メイ</t>
    </rPh>
    <phoneticPr fontId="1"/>
  </si>
  <si>
    <t>下記の通り、講習受講料をご請求申し上げます。</t>
    <rPh sb="0" eb="2">
      <t>カキ</t>
    </rPh>
    <rPh sb="3" eb="4">
      <t>トオ</t>
    </rPh>
    <rPh sb="6" eb="8">
      <t>コウシュウ</t>
    </rPh>
    <rPh sb="8" eb="10">
      <t>ジュコウ</t>
    </rPh>
    <rPh sb="10" eb="11">
      <t>リョウ</t>
    </rPh>
    <rPh sb="13" eb="15">
      <t>セイキュウ</t>
    </rPh>
    <rPh sb="15" eb="16">
      <t>モウ</t>
    </rPh>
    <rPh sb="17" eb="18">
      <t>ア</t>
    </rPh>
    <phoneticPr fontId="1"/>
  </si>
  <si>
    <r>
      <t>第４事業部長　</t>
    </r>
    <r>
      <rPr>
        <sz val="12"/>
        <rFont val="游ゴシック"/>
        <family val="3"/>
        <charset val="128"/>
        <scheme val="minor"/>
      </rPr>
      <t>舟山　治</t>
    </r>
    <rPh sb="0" eb="1">
      <t>ダイ</t>
    </rPh>
    <rPh sb="2" eb="4">
      <t>ジギョウ</t>
    </rPh>
    <rPh sb="4" eb="6">
      <t>ブチョウ</t>
    </rPh>
    <rPh sb="7" eb="9">
      <t>フナヤマ</t>
    </rPh>
    <rPh sb="10" eb="11">
      <t>オサム</t>
    </rPh>
    <phoneticPr fontId="1"/>
  </si>
  <si>
    <t>公益財団法人 防衛基盤整備協会</t>
    <rPh sb="0" eb="2">
      <t>コウエキ</t>
    </rPh>
    <rPh sb="2" eb="4">
      <t>ザイダン</t>
    </rPh>
    <rPh sb="4" eb="6">
      <t>ホウジン</t>
    </rPh>
    <rPh sb="7" eb="9">
      <t>ボウエイ</t>
    </rPh>
    <rPh sb="9" eb="11">
      <t>キバン</t>
    </rPh>
    <rPh sb="11" eb="13">
      <t>セイビ</t>
    </rPh>
    <rPh sb="13" eb="15">
      <t>キョウカイ</t>
    </rPh>
    <phoneticPr fontId="1"/>
  </si>
  <si>
    <t>御中</t>
    <rPh sb="0" eb="2">
      <t>オンチュウ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</si>
  <si>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</si>
  <si>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（１）午前のみ</t>
    <rPh sb="1" eb="3">
      <t>ゴゼン</t>
    </rPh>
    <phoneticPr fontId="1"/>
  </si>
  <si>
    <t>北海道</t>
  </si>
  <si>
    <t>（２）午後のみ</t>
    <rPh sb="3" eb="5">
      <t>ゴゴ</t>
    </rPh>
    <phoneticPr fontId="1"/>
  </si>
  <si>
    <t>青森県</t>
    <rPh sb="2" eb="3">
      <t>ケン</t>
    </rPh>
    <phoneticPr fontId="1"/>
  </si>
  <si>
    <t>（１）+（２）午前・午後</t>
    <rPh sb="7" eb="9">
      <t>ゴゼン</t>
    </rPh>
    <rPh sb="10" eb="12">
      <t>ゴゴ</t>
    </rPh>
    <phoneticPr fontId="1"/>
  </si>
  <si>
    <t>岩手県</t>
    <rPh sb="2" eb="3">
      <t>ケン</t>
    </rPh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</si>
  <si>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</si>
  <si>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</si>
  <si>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</si>
  <si>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</si>
  <si>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</si>
  <si>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</si>
  <si>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</si>
  <si>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東京都</t>
    <rPh sb="2" eb="3">
      <t>ト</t>
    </rPh>
    <phoneticPr fontId="1"/>
  </si>
  <si>
    <t>埼玉県</t>
    <phoneticPr fontId="1"/>
  </si>
  <si>
    <t>千葉県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</si>
  <si>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</si>
  <si>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</si>
  <si>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</si>
  <si>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</si>
  <si>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</si>
  <si>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</si>
  <si>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</si>
  <si>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</si>
  <si>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</si>
  <si>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</si>
  <si>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</si>
  <si>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</si>
  <si>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rPh sb="2" eb="3">
      <t>フ</t>
    </rPh>
    <phoneticPr fontId="1"/>
  </si>
  <si>
    <t>大阪府</t>
    <rPh sb="2" eb="3">
      <t>フ</t>
    </rPh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</si>
  <si>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</si>
  <si>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</si>
  <si>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</si>
  <si>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</si>
  <si>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</si>
  <si>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</si>
  <si>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</si>
  <si>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</si>
  <si>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</si>
  <si>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</si>
  <si>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</si>
  <si>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</si>
  <si>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</si>
  <si>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</si>
  <si>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</si>
  <si>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</si>
  <si>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</si>
  <si>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</si>
  <si>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</si>
  <si>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</si>
  <si>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参加希望者名</t>
    <rPh sb="0" eb="2">
      <t>サンカ</t>
    </rPh>
    <rPh sb="2" eb="5">
      <t>キボウシャ</t>
    </rPh>
    <rPh sb="5" eb="6">
      <t>メイ</t>
    </rPh>
    <phoneticPr fontId="1"/>
  </si>
  <si>
    <t>防衛施設建設工事監理技術者講習　受講申込フォーム</t>
    <rPh sb="0" eb="2">
      <t>ボウエイ</t>
    </rPh>
    <rPh sb="2" eb="4">
      <t>シセツ</t>
    </rPh>
    <rPh sb="4" eb="6">
      <t>ケンセツ</t>
    </rPh>
    <rPh sb="6" eb="8">
      <t>コウジ</t>
    </rPh>
    <rPh sb="8" eb="10">
      <t>カンリ</t>
    </rPh>
    <rPh sb="10" eb="13">
      <t>ギジュツシャ</t>
    </rPh>
    <rPh sb="13" eb="15">
      <t>コウシュウ</t>
    </rPh>
    <rPh sb="16" eb="18">
      <t>ジュコウ</t>
    </rPh>
    <rPh sb="18" eb="20">
      <t>モウシコミ</t>
    </rPh>
    <phoneticPr fontId="1"/>
  </si>
  <si>
    <t>貴社名(請求書宛名)</t>
    <rPh sb="0" eb="2">
      <t>キシャ</t>
    </rPh>
    <rPh sb="2" eb="3">
      <t>メイ</t>
    </rPh>
    <rPh sb="4" eb="7">
      <t>セイキュウショ</t>
    </rPh>
    <rPh sb="7" eb="9">
      <t>アテナ</t>
    </rPh>
    <phoneticPr fontId="1"/>
  </si>
  <si>
    <t>本社(本店)住所</t>
    <rPh sb="0" eb="2">
      <t>ホンシャ</t>
    </rPh>
    <rPh sb="3" eb="5">
      <t>ホンテン</t>
    </rPh>
    <rPh sb="6" eb="8">
      <t>ジュウショ</t>
    </rPh>
    <phoneticPr fontId="1"/>
  </si>
  <si>
    <t>CPD登録（希望者のみ）</t>
    <rPh sb="3" eb="5">
      <t>トウロク</t>
    </rPh>
    <rPh sb="6" eb="9">
      <t>キボウシャ</t>
    </rPh>
    <phoneticPr fontId="1"/>
  </si>
  <si>
    <t>　名　×　　16,500円　＝</t>
    <rPh sb="1" eb="2">
      <t>メイ</t>
    </rPh>
    <rPh sb="12" eb="13">
      <t>エン</t>
    </rPh>
    <phoneticPr fontId="1"/>
  </si>
  <si>
    <t>　名　×　　27,500円　＝</t>
    <rPh sb="1" eb="2">
      <t>メイ</t>
    </rPh>
    <rPh sb="12" eb="13">
      <t>エン</t>
    </rPh>
    <phoneticPr fontId="1"/>
  </si>
  <si>
    <r>
      <t>　　　：入力項目部分　　　：選択項目部分（プルダウン選択）　　　　　　　　　　</t>
    </r>
    <r>
      <rPr>
        <b/>
        <sz val="12"/>
        <color rgb="FFFF0000"/>
        <rFont val="游ゴシック"/>
        <family val="3"/>
        <charset val="128"/>
        <scheme val="minor"/>
      </rPr>
      <t>8/1＜東京＞開催用</t>
    </r>
    <rPh sb="4" eb="6">
      <t>ニュウリョク</t>
    </rPh>
    <rPh sb="6" eb="8">
      <t>コウモク</t>
    </rPh>
    <rPh sb="8" eb="10">
      <t>ブブン</t>
    </rPh>
    <rPh sb="14" eb="16">
      <t>センタク</t>
    </rPh>
    <rPh sb="16" eb="18">
      <t>コウモク</t>
    </rPh>
    <rPh sb="18" eb="20">
      <t>ブブン</t>
    </rPh>
    <rPh sb="26" eb="28">
      <t>センタク</t>
    </rPh>
    <rPh sb="43" eb="45">
      <t>トウキョウ</t>
    </rPh>
    <rPh sb="46" eb="48">
      <t>カイサイ</t>
    </rPh>
    <rPh sb="48" eb="49">
      <t>ヨウ</t>
    </rPh>
    <phoneticPr fontId="1"/>
  </si>
  <si>
    <t>　◆講習概要（各回共通）</t>
    <rPh sb="2" eb="4">
      <t>コウシュウ</t>
    </rPh>
    <rPh sb="4" eb="6">
      <t>ガイヨウ</t>
    </rPh>
    <rPh sb="7" eb="9">
      <t>カクカイ</t>
    </rPh>
    <rPh sb="9" eb="11">
      <t>キョウツウ</t>
    </rPh>
    <phoneticPr fontId="1"/>
  </si>
  <si>
    <t>　◆お申込み手順・注意事項</t>
    <rPh sb="3" eb="5">
      <t>モウシコ</t>
    </rPh>
    <rPh sb="6" eb="8">
      <t>テジュン</t>
    </rPh>
    <rPh sb="9" eb="11">
      <t>チュウイ</t>
    </rPh>
    <rPh sb="11" eb="13">
      <t>ジコウ</t>
    </rPh>
    <phoneticPr fontId="1"/>
  </si>
  <si>
    <r>
      <t>貴社窓口</t>
    </r>
    <r>
      <rPr>
        <sz val="10"/>
        <color theme="1"/>
        <rFont val="游ゴシック"/>
        <family val="3"/>
        <charset val="128"/>
        <scheme val="minor"/>
      </rPr>
      <t>　連絡調整先</t>
    </r>
    <rPh sb="0" eb="2">
      <t>キシャ</t>
    </rPh>
    <rPh sb="2" eb="4">
      <t>マドグチ</t>
    </rPh>
    <rPh sb="5" eb="7">
      <t>レンラク</t>
    </rPh>
    <rPh sb="7" eb="9">
      <t>チョウセイ</t>
    </rPh>
    <rPh sb="9" eb="10">
      <t>サキ</t>
    </rPh>
    <phoneticPr fontId="1"/>
  </si>
  <si>
    <t>　　（１）午前のみ　　　　</t>
    <rPh sb="5" eb="7">
      <t>ゴゼン</t>
    </rPh>
    <phoneticPr fontId="1"/>
  </si>
  <si>
    <t>　　（２）午後のみ　　　　</t>
    <rPh sb="5" eb="7">
      <t>ゴゴ</t>
    </rPh>
    <phoneticPr fontId="1"/>
  </si>
  <si>
    <t>※受講料の入金期限をご確認ください。</t>
    <rPh sb="1" eb="4">
      <t>ジュコウリョウ</t>
    </rPh>
    <rPh sb="5" eb="7">
      <t>ニュウキン</t>
    </rPh>
    <rPh sb="7" eb="9">
      <t>キゲン</t>
    </rPh>
    <rPh sb="11" eb="13">
      <t>カクニン</t>
    </rPh>
    <phoneticPr fontId="1"/>
  </si>
  <si>
    <t>振込合計金額</t>
    <rPh sb="0" eb="2">
      <t>フリコミ</t>
    </rPh>
    <rPh sb="2" eb="4">
      <t>ゴウケイ</t>
    </rPh>
    <rPh sb="4" eb="6">
      <t>キンガク</t>
    </rPh>
    <phoneticPr fontId="1"/>
  </si>
  <si>
    <t>参加人数</t>
    <rPh sb="0" eb="2">
      <t>サンカ</t>
    </rPh>
    <rPh sb="2" eb="4">
      <t>ニンズウ</t>
    </rPh>
    <phoneticPr fontId="1"/>
  </si>
  <si>
    <t>（１）+（２）午前・午後　</t>
    <rPh sb="7" eb="9">
      <t>ゴゼン</t>
    </rPh>
    <rPh sb="10" eb="12">
      <t>ゴゴ</t>
    </rPh>
    <phoneticPr fontId="1"/>
  </si>
  <si>
    <t>　本講習は、建築CPD情報提供認定プログラム、全国土木施工管理技士会認定プログラムとなっております。</t>
    <rPh sb="1" eb="2">
      <t>ホン</t>
    </rPh>
    <rPh sb="2" eb="4">
      <t>コウシュウ</t>
    </rPh>
    <rPh sb="34" eb="36">
      <t>ニンテイ</t>
    </rPh>
    <phoneticPr fontId="1"/>
  </si>
  <si>
    <t>　登録ご希望の方は、上表にメンバーID等をご記入ください。ご本人様確認の上、当協会より申請を行います。</t>
    <rPh sb="1" eb="3">
      <t>トウロク</t>
    </rPh>
    <rPh sb="4" eb="6">
      <t>キボウ</t>
    </rPh>
    <rPh sb="7" eb="8">
      <t>カタ</t>
    </rPh>
    <rPh sb="10" eb="12">
      <t>ジョウヒョウ</t>
    </rPh>
    <rPh sb="19" eb="20">
      <t>トウ</t>
    </rPh>
    <rPh sb="22" eb="24">
      <t>キニュウ</t>
    </rPh>
    <rPh sb="30" eb="32">
      <t>ホンニン</t>
    </rPh>
    <rPh sb="32" eb="33">
      <t>サマ</t>
    </rPh>
    <rPh sb="33" eb="35">
      <t>カクニン</t>
    </rPh>
    <rPh sb="36" eb="37">
      <t>ウエ</t>
    </rPh>
    <rPh sb="38" eb="41">
      <t>トウキョウカイ</t>
    </rPh>
    <rPh sb="43" eb="45">
      <t>シンセイ</t>
    </rPh>
    <rPh sb="46" eb="47">
      <t>オコナ</t>
    </rPh>
    <phoneticPr fontId="1"/>
  </si>
  <si>
    <t>　（土木系CPDに関しては、必要に応じ、当協会より「受講証明書」を発行する事も可能です。）</t>
    <rPh sb="2" eb="5">
      <t>ドボクケイ</t>
    </rPh>
    <rPh sb="9" eb="10">
      <t>カン</t>
    </rPh>
    <rPh sb="14" eb="16">
      <t>ヒツヨウ</t>
    </rPh>
    <rPh sb="17" eb="18">
      <t>オウ</t>
    </rPh>
    <rPh sb="20" eb="23">
      <t>トウキョウカイ</t>
    </rPh>
    <rPh sb="26" eb="28">
      <t>ジュコウ</t>
    </rPh>
    <rPh sb="28" eb="31">
      <t>ショウメイショ</t>
    </rPh>
    <rPh sb="33" eb="35">
      <t>ハッコウ</t>
    </rPh>
    <rPh sb="37" eb="38">
      <t>コト</t>
    </rPh>
    <rPh sb="39" eb="41">
      <t>カノウ</t>
    </rPh>
    <phoneticPr fontId="1"/>
  </si>
  <si>
    <r>
      <t xml:space="preserve">令和6年度 防衛施設建設工事監理技術者講習  </t>
    </r>
    <r>
      <rPr>
        <u/>
        <sz val="11"/>
        <rFont val="游ゴシック"/>
        <family val="3"/>
        <charset val="128"/>
        <scheme val="minor"/>
      </rPr>
      <t>第 ○ 号</t>
    </r>
    <rPh sb="0" eb="2">
      <t>レイワ</t>
    </rPh>
    <rPh sb="3" eb="5">
      <t>ネンド</t>
    </rPh>
    <rPh sb="6" eb="8">
      <t>ボウエイ</t>
    </rPh>
    <rPh sb="8" eb="10">
      <t>シセツ</t>
    </rPh>
    <rPh sb="10" eb="12">
      <t>ケンセツ</t>
    </rPh>
    <rPh sb="12" eb="14">
      <t>コウジ</t>
    </rPh>
    <rPh sb="14" eb="16">
      <t>カンリ</t>
    </rPh>
    <rPh sb="16" eb="19">
      <t>ギジュツシャ</t>
    </rPh>
    <rPh sb="19" eb="21">
      <t>コウシュウ</t>
    </rPh>
    <rPh sb="23" eb="24">
      <t>ダイ</t>
    </rPh>
    <rPh sb="27" eb="28">
      <t>ゴウ</t>
    </rPh>
    <phoneticPr fontId="1"/>
  </si>
  <si>
    <t>　       ＊入金後の返金は致しかねます。振込手数料はご負担頂きます。恐れ入りますが、予めご了承ください。</t>
    <rPh sb="9" eb="12">
      <t>ニュウキンゴ</t>
    </rPh>
    <rPh sb="13" eb="15">
      <t>ヘンキン</t>
    </rPh>
    <rPh sb="16" eb="17">
      <t>イタ</t>
    </rPh>
    <rPh sb="23" eb="25">
      <t>フリコミ</t>
    </rPh>
    <rPh sb="25" eb="28">
      <t>テスウリョウ</t>
    </rPh>
    <rPh sb="30" eb="32">
      <t>フタン</t>
    </rPh>
    <rPh sb="32" eb="33">
      <t>イタダ</t>
    </rPh>
    <rPh sb="37" eb="38">
      <t>オソ</t>
    </rPh>
    <rPh sb="39" eb="40">
      <t>イ</t>
    </rPh>
    <rPh sb="45" eb="46">
      <t>アラカジ</t>
    </rPh>
    <rPh sb="48" eb="50">
      <t>リョウショウ</t>
    </rPh>
    <phoneticPr fontId="1"/>
  </si>
  <si>
    <t>　STEP1: 本受講申込フォームを申込締切日時までにメール送信願います。&lt;d4-kousyuu@bsk-z.or.jp&gt;</t>
    <rPh sb="8" eb="9">
      <t>ホン</t>
    </rPh>
    <rPh sb="9" eb="11">
      <t>ジュコウ</t>
    </rPh>
    <rPh sb="11" eb="13">
      <t>モウシコミ</t>
    </rPh>
    <rPh sb="18" eb="20">
      <t>モウシコミ</t>
    </rPh>
    <rPh sb="20" eb="22">
      <t>シメキリ</t>
    </rPh>
    <rPh sb="22" eb="24">
      <t>ニチジ</t>
    </rPh>
    <rPh sb="30" eb="32">
      <t>ソウシン</t>
    </rPh>
    <rPh sb="32" eb="33">
      <t>ネガ</t>
    </rPh>
    <phoneticPr fontId="1"/>
  </si>
  <si>
    <t>　STEP2: 申込受領後、定員⇔応募状況による「受付可否」を返信します。「受付可」には「請求書」を添付します。</t>
    <rPh sb="8" eb="10">
      <t>モウシコミ</t>
    </rPh>
    <rPh sb="10" eb="12">
      <t>ジュリョウ</t>
    </rPh>
    <rPh sb="12" eb="13">
      <t>ゴ</t>
    </rPh>
    <rPh sb="14" eb="16">
      <t>テイイン</t>
    </rPh>
    <rPh sb="17" eb="19">
      <t>オウボ</t>
    </rPh>
    <rPh sb="19" eb="21">
      <t>ジョウキョウ</t>
    </rPh>
    <rPh sb="25" eb="27">
      <t>ウケツケ</t>
    </rPh>
    <rPh sb="27" eb="29">
      <t>カヒ</t>
    </rPh>
    <rPh sb="31" eb="33">
      <t>ヘンシン</t>
    </rPh>
    <rPh sb="38" eb="40">
      <t>ウケツケ</t>
    </rPh>
    <rPh sb="40" eb="41">
      <t>カ</t>
    </rPh>
    <rPh sb="45" eb="48">
      <t>セイキュウショ</t>
    </rPh>
    <rPh sb="50" eb="52">
      <t>テンプ</t>
    </rPh>
    <phoneticPr fontId="1"/>
  </si>
  <si>
    <t>　STEP3-1:受講料入金期限までに指定講座へお振込み下さい。入金確認が出来ない場合はキャンセルと判断します。</t>
    <rPh sb="9" eb="12">
      <t>ジュコウリョウ</t>
    </rPh>
    <rPh sb="12" eb="14">
      <t>ニュウキン</t>
    </rPh>
    <rPh sb="14" eb="16">
      <t>キゲン</t>
    </rPh>
    <rPh sb="19" eb="21">
      <t>シテイ</t>
    </rPh>
    <rPh sb="21" eb="23">
      <t>コウザ</t>
    </rPh>
    <rPh sb="25" eb="27">
      <t>フリコ</t>
    </rPh>
    <rPh sb="28" eb="29">
      <t>クダ</t>
    </rPh>
    <rPh sb="32" eb="34">
      <t>ニュウキン</t>
    </rPh>
    <rPh sb="34" eb="36">
      <t>カクニン</t>
    </rPh>
    <rPh sb="37" eb="39">
      <t>デキ</t>
    </rPh>
    <rPh sb="41" eb="43">
      <t>バアイ</t>
    </rPh>
    <rPh sb="50" eb="52">
      <t>ハンダン</t>
    </rPh>
    <phoneticPr fontId="1"/>
  </si>
  <si>
    <t>　STEP3-2: 入金確認後、「貴社窓口」宛に「入金確認・受講当日の注意事項等」メール発信を予定しています。</t>
    <rPh sb="10" eb="12">
      <t>ニュウキン</t>
    </rPh>
    <rPh sb="12" eb="14">
      <t>カクニン</t>
    </rPh>
    <rPh sb="14" eb="15">
      <t>ゴ</t>
    </rPh>
    <rPh sb="17" eb="19">
      <t>キシャ</t>
    </rPh>
    <rPh sb="19" eb="21">
      <t>マドグチ</t>
    </rPh>
    <rPh sb="22" eb="23">
      <t>アテ</t>
    </rPh>
    <rPh sb="25" eb="27">
      <t>ニュウキン</t>
    </rPh>
    <rPh sb="27" eb="29">
      <t>カクニン</t>
    </rPh>
    <rPh sb="30" eb="32">
      <t>ジュコウ</t>
    </rPh>
    <rPh sb="32" eb="34">
      <t>トウジツ</t>
    </rPh>
    <rPh sb="35" eb="37">
      <t>チュウイ</t>
    </rPh>
    <rPh sb="37" eb="39">
      <t>ジコウ</t>
    </rPh>
    <rPh sb="39" eb="40">
      <t>トウ</t>
    </rPh>
    <rPh sb="44" eb="46">
      <t>ハッシン</t>
    </rPh>
    <rPh sb="47" eb="49">
      <t>ヨテイ</t>
    </rPh>
    <phoneticPr fontId="1"/>
  </si>
  <si>
    <t>　　　＊「領収書」の発行は致しません。振込証明書等を領収証に代えていただきたくお願い致します。</t>
    <rPh sb="5" eb="8">
      <t>リョウシュウショ</t>
    </rPh>
    <rPh sb="10" eb="12">
      <t>ハッコウ</t>
    </rPh>
    <rPh sb="13" eb="14">
      <t>イタ</t>
    </rPh>
    <rPh sb="19" eb="21">
      <t>フリコミ</t>
    </rPh>
    <rPh sb="21" eb="24">
      <t>ショウメイショ</t>
    </rPh>
    <rPh sb="24" eb="25">
      <t>トウ</t>
    </rPh>
    <rPh sb="26" eb="29">
      <t>リョウシュウショウ</t>
    </rPh>
    <rPh sb="30" eb="31">
      <t>カ</t>
    </rPh>
    <rPh sb="40" eb="41">
      <t>ネガ</t>
    </rPh>
    <rPh sb="42" eb="43">
      <t>イタ</t>
    </rPh>
    <phoneticPr fontId="1"/>
  </si>
  <si>
    <t>2/15＜東京＞開催</t>
    <rPh sb="5" eb="7">
      <t>トウキョウ</t>
    </rPh>
    <rPh sb="8" eb="10">
      <t>カイサイ</t>
    </rPh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</si>
  <si>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◆</t>
    </r>
    <r>
      <rPr>
        <b/>
        <sz val="11"/>
        <color rgb="FFFF0000"/>
        <rFont val="游ゴシック"/>
        <family val="3"/>
        <charset val="128"/>
        <scheme val="minor"/>
      </rPr>
      <t xml:space="preserve"> 令和7年2月15日（土）東京開催 講習会</t>
    </r>
    <rPh sb="13" eb="14">
      <t>ド</t>
    </rPh>
    <rPh sb="15" eb="17">
      <t>トウキョウ</t>
    </rPh>
    <rPh sb="17" eb="19">
      <t>カイサイ</t>
    </rPh>
    <rPh sb="20" eb="23">
      <t>コウシュウカイ</t>
    </rPh>
    <phoneticPr fontId="1"/>
  </si>
  <si>
    <t>　◆申込締切日時：１月３１日（金）１５時　　　　　◆受講料入金期限：２月５日（水）</t>
    <rPh sb="2" eb="4">
      <t>モウシコミ</t>
    </rPh>
    <rPh sb="4" eb="6">
      <t>シメキリ</t>
    </rPh>
    <rPh sb="6" eb="8">
      <t>ニチジ</t>
    </rPh>
    <rPh sb="10" eb="11">
      <t>ガツ</t>
    </rPh>
    <rPh sb="13" eb="14">
      <t>ニチ</t>
    </rPh>
    <rPh sb="15" eb="16">
      <t>キン</t>
    </rPh>
    <rPh sb="19" eb="20">
      <t>ジ</t>
    </rPh>
    <rPh sb="26" eb="29">
      <t>ジュコウリョウ</t>
    </rPh>
    <rPh sb="29" eb="31">
      <t>ニュウキン</t>
    </rPh>
    <rPh sb="31" eb="33">
      <t>キゲン</t>
    </rPh>
    <rPh sb="35" eb="36">
      <t>ガツ</t>
    </rPh>
    <rPh sb="37" eb="38">
      <t>ニチ</t>
    </rPh>
    <rPh sb="39" eb="40">
      <t>スイ</t>
    </rPh>
    <phoneticPr fontId="1"/>
  </si>
  <si>
    <t>【お振込み留意事項】</t>
    <rPh sb="2" eb="4">
      <t>フリコ</t>
    </rPh>
    <rPh sb="5" eb="7">
      <t>リュウイ</t>
    </rPh>
    <rPh sb="7" eb="9">
      <t>ジコウ</t>
    </rPh>
    <phoneticPr fontId="1"/>
  </si>
  <si>
    <t>※当方起因の事由を除き、入金後の返金は致しかねますのでご留意ください。</t>
    <rPh sb="1" eb="3">
      <t>トウホウ</t>
    </rPh>
    <rPh sb="3" eb="5">
      <t>キイン</t>
    </rPh>
    <rPh sb="6" eb="8">
      <t>ジユウ</t>
    </rPh>
    <rPh sb="9" eb="10">
      <t>ノゾ</t>
    </rPh>
    <phoneticPr fontId="1"/>
  </si>
  <si>
    <t>※「領収書」は発行致しません。振込証明書等にて代用頂きたく存じます。</t>
    <rPh sb="24" eb="25">
      <t>ヨウ</t>
    </rPh>
    <rPh sb="25" eb="26">
      <t>イタダ</t>
    </rPh>
    <rPh sb="29" eb="30">
      <t>ゾン</t>
    </rPh>
    <phoneticPr fontId="1"/>
  </si>
  <si>
    <t/>
  </si>
  <si>
    <t>　　　★＜会場＞　〒160-0003 新宿区四谷本塩町15番9号 ラボ東京ビル（公財）防衛基盤整備協会 ２F</t>
    <rPh sb="5" eb="7">
      <t>カイジョウ</t>
    </rPh>
    <rPh sb="19" eb="22">
      <t>シンジュクク</t>
    </rPh>
    <rPh sb="22" eb="24">
      <t>ヨツヤ</t>
    </rPh>
    <rPh sb="24" eb="26">
      <t>ホンシオ</t>
    </rPh>
    <rPh sb="26" eb="27">
      <t>マチ</t>
    </rPh>
    <rPh sb="29" eb="30">
      <t>バン</t>
    </rPh>
    <rPh sb="31" eb="32">
      <t>ゴウ</t>
    </rPh>
    <rPh sb="35" eb="37">
      <t>トウキョウ</t>
    </rPh>
    <rPh sb="40" eb="42">
      <t>コウザイ</t>
    </rPh>
    <rPh sb="43" eb="45">
      <t>ボウエイ</t>
    </rPh>
    <rPh sb="45" eb="47">
      <t>キバン</t>
    </rPh>
    <rPh sb="47" eb="49">
      <t>セイビ</t>
    </rPh>
    <rPh sb="49" eb="51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</si>
</sst>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#,##0_ "/>
    <numFmt numFmtId="178" formatCode="yyyy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&lt;=999]000;[&lt;=9999]000\-00;000\-0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36" xfId="0" applyFont="1" applyBorder="1">
      <alignment vertical="center"/>
    </xf>
    <xf numFmtId="0" fontId="11" fillId="0" borderId="36" xfId="0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38" fontId="0" fillId="6" borderId="0" xfId="0" applyNumberFormat="1" applyFill="1">
      <alignment vertical="center"/>
    </xf>
    <xf numFmtId="0" fontId="0" fillId="3" borderId="0" xfId="0" applyFill="1">
      <alignment vertical="center"/>
    </xf>
    <xf numFmtId="179" fontId="0" fillId="4" borderId="45" xfId="0" quotePrefix="1" applyNumberForma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0" xfId="0" applyFont="1">
      <alignment vertical="center"/>
    </xf>
    <xf numFmtId="0" fontId="14" fillId="0" borderId="2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0" fontId="0" fillId="2" borderId="14" xfId="0" applyNumberFormat="1" applyFill="1" applyBorder="1" applyProtection="1">
      <alignment vertical="center"/>
      <protection locked="0"/>
    </xf>
    <xf numFmtId="179" fontId="0" fillId="2" borderId="5" xfId="0" applyNumberFormat="1" applyFill="1" applyBorder="1" applyAlignment="1" applyProtection="1">
      <alignment horizontal="center" vertical="center"/>
      <protection locked="0"/>
    </xf>
    <xf numFmtId="180" fontId="0" fillId="2" borderId="38" xfId="0" applyNumberFormat="1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0" borderId="0" xfId="0">
      <alignment vertical="center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39" xfId="0" applyBorder="1">
      <alignment vertical="center"/>
    </xf>
    <xf numFmtId="0" fontId="0" fillId="0" borderId="53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15" fillId="2" borderId="9" xfId="2" applyFill="1" applyBorder="1" applyAlignment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Protection="1">
      <alignment vertical="center"/>
      <protection locked="0"/>
    </xf>
    <xf numFmtId="0" fontId="0" fillId="4" borderId="42" xfId="0" applyFill="1" applyBorder="1">
      <alignment vertical="center"/>
    </xf>
    <xf numFmtId="0" fontId="0" fillId="4" borderId="43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44" xfId="0" applyFill="1" applyBorder="1">
      <alignment vertical="center"/>
    </xf>
    <xf numFmtId="0" fontId="14" fillId="0" borderId="20" xfId="0" applyFont="1" applyBorder="1">
      <alignment vertical="center"/>
    </xf>
    <xf numFmtId="0" fontId="14" fillId="0" borderId="0" xfId="0" applyFont="1">
      <alignment vertical="center"/>
    </xf>
    <xf numFmtId="0" fontId="14" fillId="0" borderId="22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7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3" xfId="0" applyFont="1" applyBorder="1">
      <alignment vertical="center"/>
    </xf>
    <xf numFmtId="0" fontId="0" fillId="2" borderId="15" xfId="0" applyFill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3" xfId="0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8" fillId="0" borderId="33" xfId="0" quotePrefix="1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5" fillId="0" borderId="30" xfId="0" applyNumberFormat="1" applyFont="1" applyBorder="1" applyAlignment="1">
      <alignment horizontal="right" vertical="center" wrapText="1"/>
    </xf>
    <xf numFmtId="177" fontId="5" fillId="0" borderId="18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2</xdr:row>
      <xdr:rowOff>53340</xdr:rowOff>
    </xdr:from>
    <xdr:to>
      <xdr:col>3</xdr:col>
      <xdr:colOff>358140</xdr:colOff>
      <xdr:row>2</xdr:row>
      <xdr:rowOff>220980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C9EA2B-E169-9F3A-B935-47B91C616F48}"/>
            </a:ext>
          </a:extLst>
        </xdr:cNvPr>
        <xdr:cNvSpPr/>
      </xdr:nvSpPr>
      <xdr:spPr>
        <a:xfrm>
          <a:off x="1478280" y="472440"/>
          <a:ext cx="350520" cy="1676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2</xdr:row>
      <xdr:rowOff>45720</xdr:rowOff>
    </xdr:from>
    <xdr:to>
      <xdr:col>1</xdr:col>
      <xdr:colOff>53340</xdr:colOff>
      <xdr:row>2</xdr:row>
      <xdr:rowOff>213360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B9A5643-0C16-4D43-B8B5-56547290A751}"/>
            </a:ext>
          </a:extLst>
        </xdr:cNvPr>
        <xdr:cNvSpPr/>
      </xdr:nvSpPr>
      <xdr:spPr>
        <a:xfrm>
          <a:off x="144780" y="464820"/>
          <a:ext cx="327660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205410</xdr:colOff>
      <xdr:row>8</xdr:row>
      <xdr:rowOff>159025</xdr:rowOff>
    </xdr:from>
    <xdr:to>
      <xdr:col>22</xdr:col>
      <xdr:colOff>192157</xdr:colOff>
      <xdr:row>15</xdr:row>
      <xdr:rowOff>145773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7151D-1778-45ED-BFE6-EFD613767A70}"/>
            </a:ext>
          </a:extLst>
        </xdr:cNvPr>
        <xdr:cNvSpPr/>
      </xdr:nvSpPr>
      <xdr:spPr>
        <a:xfrm>
          <a:off x="2670314" y="1749286"/>
          <a:ext cx="2928730" cy="14179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〒</a:t>
          </a:r>
          <a:r>
            <a:rPr kumimoji="1" lang="en-US" altLang="ja-JP" sz="1100">
              <a:solidFill>
                <a:sysClr val="windowText" lastClr="000000"/>
              </a:solidFill>
            </a:rPr>
            <a:t>160‐0003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東京都新宿区四谷本塩町１５番９号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　　　　ラボ東京ビル１階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Aptos" panose="020B0004020202020204" pitchFamily="34" charset="0"/>
            </a:rPr>
            <a:t>TEL 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en-US" altLang="ja-JP" sz="1200">
              <a:solidFill>
                <a:sysClr val="windowText" lastClr="000000"/>
              </a:solidFill>
            </a:rPr>
            <a:t>03‐5360‐6238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Aptos" panose="020B0004020202020204" pitchFamily="34" charset="0"/>
              <a:ea typeface="ＭＳ 明朝" panose="02020609040205080304" pitchFamily="17" charset="-128"/>
            </a:rPr>
            <a:t>FAX</a:t>
          </a:r>
          <a:r>
            <a:rPr kumimoji="1" lang="ja-JP" altLang="en-US" sz="1200">
              <a:solidFill>
                <a:sysClr val="windowText" lastClr="000000"/>
              </a:solidFill>
            </a:rPr>
            <a:t>：</a:t>
          </a:r>
          <a:r>
            <a:rPr kumimoji="1" lang="en-US" altLang="ja-JP" sz="1200">
              <a:solidFill>
                <a:sysClr val="windowText" lastClr="000000"/>
              </a:solidFill>
            </a:rPr>
            <a:t>03-5360-6217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    　　登録番号 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T2-0111-0500-5402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190500</xdr:colOff>
      <xdr:row>39</xdr:row>
      <xdr:rowOff>52845</xdr:rowOff>
    </xdr:from>
    <xdr:to>
      <xdr:col>20</xdr:col>
      <xdr:colOff>91440</xdr:colOff>
      <xdr:row>43</xdr:row>
      <xdr:rowOff>6626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E71F9B0-EA0A-478C-81E7-8E0834C6F1EB}"/>
            </a:ext>
          </a:extLst>
        </xdr:cNvPr>
        <xdr:cNvSpPr/>
      </xdr:nvSpPr>
      <xdr:spPr>
        <a:xfrm>
          <a:off x="448917" y="7692723"/>
          <a:ext cx="4559080" cy="80192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</a:rPr>
            <a:t>振込先</a:t>
          </a:r>
          <a:r>
            <a:rPr kumimoji="1" lang="en-US" altLang="ja-JP" sz="1100" b="0">
              <a:solidFill>
                <a:sysClr val="windowText" lastClr="000000"/>
              </a:solidFill>
            </a:rPr>
            <a:t>】</a:t>
          </a:r>
          <a:r>
            <a:rPr kumimoji="1" lang="ja-JP" altLang="en-US" sz="1100" b="0">
              <a:solidFill>
                <a:sysClr val="windowText" lastClr="000000"/>
              </a:solidFill>
            </a:rPr>
            <a:t>　銀行名　　　　みずほ銀行　四谷支店　　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　　　　　　講座番号　　普通預金　１９１５４３０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　　　　　　口座名義　　（財）防衛基盤整備協会</a:t>
          </a:r>
        </a:p>
      </xdr:txBody>
    </xdr:sp>
    <xdr:clientData/>
  </xdr:twoCellAnchor>
  <xdr:oneCellAnchor>
    <xdr:from>
      <xdr:col>19</xdr:col>
      <xdr:colOff>233963</xdr:colOff>
      <xdr:row>6</xdr:row>
      <xdr:rowOff>44084</xdr:rowOff>
    </xdr:from>
    <xdr:ext cx="626467" cy="669853"/>
    <xdr:pic>
      <xdr:nvPicPr>
        <xdr:cNvPr id="4" name="図 3">
          <a:extLst>
            <a:ext uri="{FF2B5EF4-FFF2-40B4-BE49-F238E27FC236}">
              <a16:creationId xmlns:a16="http://schemas.microsoft.com/office/drawing/2014/main" id="{1D9C5F72-91A9-41D4-ADA7-D0C0ED52D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2107">
          <a:off x="4866923" y="1415684"/>
          <a:ext cx="626467" cy="6698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CFFD-D2BD-429E-B142-91206DDD258D}">
  <dimension ref="A1:P48"/>
  <sheetViews>
    <sheetView tabSelected="1" topLeftCell="A23" workbookViewId="0">
      <selection activeCell="F18" sqref="F18"/>
    </sheetView>
  </sheetViews>
  <sheetFormatPr defaultColWidth="3.09765625" defaultRowHeight="18" x14ac:dyDescent="0.45"/>
  <cols>
    <col min="1" max="1" width="5.5" customWidth="1"/>
    <col min="2" max="2" width="11.3984375" customWidth="1"/>
    <col min="3" max="3" width="2.3984375" customWidth="1"/>
    <col min="4" max="4" width="9.69921875" customWidth="1"/>
    <col min="5" max="5" width="6.8984375" customWidth="1"/>
    <col min="6" max="6" width="22.796875" customWidth="1"/>
    <col min="7" max="7" width="9.8984375" customWidth="1"/>
    <col min="8" max="8" width="7.09765625" customWidth="1"/>
    <col min="9" max="9" width="15.5" customWidth="1"/>
    <col min="11" max="11" width="3" hidden="1" customWidth="1"/>
    <col min="12" max="12" width="15.09765625" hidden="1" customWidth="1"/>
    <col min="13" max="13" width="14" hidden="1" customWidth="1"/>
    <col min="14" max="14" width="12.59765625" hidden="1" customWidth="1"/>
    <col min="15" max="15" width="22.796875" hidden="1" customWidth="1"/>
    <col min="16" max="16" width="22.296875" hidden="1" customWidth="1"/>
    <col min="17" max="17" width="0" hidden="1" customWidth="1"/>
  </cols>
  <sheetData>
    <row r="1" spans="1:16" ht="23.4" customHeight="1" x14ac:dyDescent="0.45">
      <c r="A1" s="35" t="s">
        <v>92</v>
      </c>
      <c r="B1" s="35"/>
      <c r="C1" s="35"/>
      <c r="D1" s="35"/>
      <c r="E1" s="35"/>
      <c r="F1" s="35"/>
      <c r="G1" s="35"/>
      <c r="H1" s="35"/>
      <c r="I1" s="35"/>
    </row>
    <row r="2" spans="1:16" ht="3" customHeight="1" x14ac:dyDescent="0.45">
      <c r="A2" s="44"/>
      <c r="B2" s="44"/>
      <c r="C2" s="44"/>
      <c r="D2" s="44"/>
      <c r="E2" s="44"/>
      <c r="F2" s="44"/>
      <c r="G2" s="44"/>
      <c r="H2" s="44"/>
      <c r="I2" s="44"/>
    </row>
    <row r="3" spans="1:16" ht="19.8" x14ac:dyDescent="0.45">
      <c r="A3" s="48" t="s">
        <v>98</v>
      </c>
      <c r="B3" s="44"/>
      <c r="C3" s="44"/>
      <c r="D3" s="44"/>
      <c r="E3" s="44"/>
      <c r="F3" s="44"/>
      <c r="G3" s="27"/>
      <c r="H3" s="49" t="s">
        <v>118</v>
      </c>
      <c r="I3" s="50"/>
    </row>
    <row r="4" spans="1:16" ht="4.2" customHeight="1" thickBot="1" x14ac:dyDescent="0.5">
      <c r="A4" s="44"/>
      <c r="B4" s="44"/>
      <c r="C4" s="44"/>
      <c r="D4" s="44"/>
      <c r="E4" s="44"/>
      <c r="F4" s="44"/>
      <c r="G4" s="44"/>
      <c r="H4" s="44"/>
      <c r="I4" s="44"/>
    </row>
    <row r="5" spans="1:16" ht="17.399999999999999" customHeight="1" thickBot="1" x14ac:dyDescent="0.5">
      <c r="A5" s="36" t="s">
        <v>93</v>
      </c>
      <c r="B5" s="37"/>
      <c r="C5" s="40"/>
      <c r="D5" s="41"/>
      <c r="E5" s="42"/>
      <c r="F5" s="41"/>
      <c r="G5" s="43"/>
      <c r="H5" s="22" t="s">
        <v>0</v>
      </c>
      <c r="I5" s="29"/>
      <c r="L5" s="21">
        <f>'0215受講申込フォーム'!I5</f>
        <v>0</v>
      </c>
    </row>
    <row r="6" spans="1:16" ht="17.399999999999999" customHeight="1" thickBot="1" x14ac:dyDescent="0.5">
      <c r="A6" s="38" t="s">
        <v>94</v>
      </c>
      <c r="B6" s="39"/>
      <c r="C6" s="13" t="s">
        <v>1</v>
      </c>
      <c r="D6" s="30"/>
      <c r="E6" s="31"/>
      <c r="F6" s="45"/>
      <c r="G6" s="46"/>
      <c r="H6" s="46"/>
      <c r="I6" s="47"/>
      <c r="L6" s="87">
        <f>'0215受講申込フォーム'!C5</f>
        <v>0</v>
      </c>
      <c r="M6" s="88"/>
      <c r="N6" s="89"/>
      <c r="O6" s="88"/>
      <c r="P6" s="90"/>
    </row>
    <row r="7" spans="1:16" ht="17.399999999999999" customHeight="1" x14ac:dyDescent="0.45">
      <c r="A7" s="59" t="s">
        <v>99</v>
      </c>
      <c r="B7" s="60"/>
      <c r="C7" s="60"/>
      <c r="D7" s="60"/>
      <c r="E7" s="60"/>
      <c r="F7" s="60"/>
      <c r="G7" s="60"/>
      <c r="H7" s="60"/>
      <c r="I7" s="61"/>
    </row>
    <row r="8" spans="1:16" ht="17.399999999999999" customHeight="1" x14ac:dyDescent="0.45">
      <c r="A8" s="62" t="s">
        <v>15</v>
      </c>
      <c r="B8" s="63"/>
      <c r="C8" s="63"/>
      <c r="D8" s="63"/>
      <c r="E8" s="63"/>
      <c r="F8" s="63"/>
      <c r="G8" s="63"/>
      <c r="H8" s="63"/>
      <c r="I8" s="64"/>
    </row>
    <row r="9" spans="1:16" ht="17.399999999999999" customHeight="1" x14ac:dyDescent="0.45">
      <c r="A9" s="62" t="s">
        <v>7</v>
      </c>
      <c r="B9" s="63"/>
      <c r="C9" s="63"/>
      <c r="D9" s="63"/>
      <c r="E9" s="63"/>
      <c r="F9" s="63"/>
      <c r="G9" s="63"/>
      <c r="H9" s="63"/>
      <c r="I9" s="64"/>
    </row>
    <row r="10" spans="1:16" ht="17.399999999999999" customHeight="1" x14ac:dyDescent="0.45">
      <c r="A10" s="62" t="s">
        <v>16</v>
      </c>
      <c r="B10" s="63"/>
      <c r="C10" s="63"/>
      <c r="D10" s="63"/>
      <c r="E10" s="63"/>
      <c r="F10" s="63"/>
      <c r="G10" s="63"/>
      <c r="H10" s="63"/>
      <c r="I10" s="64"/>
    </row>
    <row r="11" spans="1:16" ht="17.399999999999999" customHeight="1" x14ac:dyDescent="0.45">
      <c r="A11" s="62" t="s">
        <v>8</v>
      </c>
      <c r="B11" s="63"/>
      <c r="C11" s="63"/>
      <c r="D11" s="63"/>
      <c r="E11" s="63"/>
      <c r="F11" s="63"/>
      <c r="G11" s="63"/>
      <c r="H11" s="63"/>
      <c r="I11" s="64"/>
    </row>
    <row r="12" spans="1:16" ht="17.399999999999999" customHeight="1" thickBot="1" x14ac:dyDescent="0.5">
      <c r="A12" s="65" t="s">
        <v>17</v>
      </c>
      <c r="B12" s="66"/>
      <c r="C12" s="66"/>
      <c r="D12" s="66"/>
      <c r="E12" s="66"/>
      <c r="F12" s="66"/>
      <c r="G12" s="66"/>
      <c r="H12" s="66"/>
      <c r="I12" s="67"/>
    </row>
    <row r="13" spans="1:16" ht="17.399999999999999" customHeight="1" x14ac:dyDescent="0.45">
      <c r="A13" s="68" t="s">
        <v>119</v>
      </c>
      <c r="B13" s="69"/>
      <c r="C13" s="69"/>
      <c r="D13" s="69"/>
      <c r="E13" s="69"/>
      <c r="F13" s="69"/>
      <c r="G13" s="69"/>
      <c r="H13" s="69"/>
      <c r="I13" s="70"/>
    </row>
    <row r="14" spans="1:16" ht="17.399999999999999" customHeight="1" thickBot="1" x14ac:dyDescent="0.5">
      <c r="A14" s="51" t="s">
        <v>125</v>
      </c>
      <c r="B14" s="52"/>
      <c r="C14" s="52"/>
      <c r="D14" s="52"/>
      <c r="E14" s="52"/>
      <c r="F14" s="52"/>
      <c r="G14" s="52"/>
      <c r="H14" s="52"/>
      <c r="I14" s="53"/>
    </row>
    <row r="15" spans="1:16" ht="17.399999999999999" customHeight="1" thickBot="1" x14ac:dyDescent="0.5">
      <c r="A15" s="54" t="s">
        <v>120</v>
      </c>
      <c r="B15" s="55"/>
      <c r="C15" s="55"/>
      <c r="D15" s="55"/>
      <c r="E15" s="55"/>
      <c r="F15" s="55"/>
      <c r="G15" s="55"/>
      <c r="H15" s="55"/>
      <c r="I15" s="56"/>
    </row>
    <row r="16" spans="1:16" ht="17.399999999999999" customHeight="1" x14ac:dyDescent="0.45">
      <c r="A16" s="57" t="s">
        <v>91</v>
      </c>
      <c r="B16" s="58"/>
      <c r="C16" s="58" t="s">
        <v>2</v>
      </c>
      <c r="D16" s="58"/>
      <c r="E16" s="58"/>
      <c r="F16" s="2" t="s">
        <v>3</v>
      </c>
      <c r="G16" s="58" t="s">
        <v>95</v>
      </c>
      <c r="H16" s="58"/>
      <c r="I16" s="71"/>
    </row>
    <row r="17" spans="1:16" ht="17.399999999999999" customHeight="1" x14ac:dyDescent="0.45">
      <c r="A17" s="74"/>
      <c r="B17" s="75"/>
      <c r="C17" s="75"/>
      <c r="D17" s="75"/>
      <c r="E17" s="75"/>
      <c r="F17" s="32"/>
      <c r="G17" s="72"/>
      <c r="H17" s="72"/>
      <c r="I17" s="73"/>
      <c r="N17" s="17" t="str">
        <f>IF(A17="","",A17)</f>
        <v/>
      </c>
      <c r="O17" s="18" t="str">
        <f>IF(F17="","",F17)</f>
        <v/>
      </c>
      <c r="P17" t="str">
        <f>IF(F17="（１）午前のみ","（１）のみ",IF(F17="（２）午後のみ","（２）のみ",IF(F17="（１）+（２）午前・午後","（１）+（２)","")))</f>
        <v/>
      </c>
    </row>
    <row r="18" spans="1:16" ht="17.399999999999999" customHeight="1" x14ac:dyDescent="0.45">
      <c r="A18" s="74"/>
      <c r="B18" s="75"/>
      <c r="C18" s="75"/>
      <c r="D18" s="75"/>
      <c r="E18" s="75"/>
      <c r="F18" s="32"/>
      <c r="G18" s="72"/>
      <c r="H18" s="72"/>
      <c r="I18" s="73"/>
      <c r="N18" s="17" t="str">
        <f t="shared" ref="N18:N26" si="0">IF(A18="","",A18)</f>
        <v/>
      </c>
      <c r="O18" s="18" t="str">
        <f t="shared" ref="O18:O26" si="1">IF(F18="","",F18)</f>
        <v/>
      </c>
      <c r="P18" t="str">
        <f t="shared" ref="P18:P26" si="2">IF(F18="（１）午前のみ","（１）のみ",IF(F18="（２）午後のみ","（２）のみ",IF(F18="（１）+（２）午前・午後","（１）+（２)","")))</f>
        <v/>
      </c>
    </row>
    <row r="19" spans="1:16" ht="17.399999999999999" customHeight="1" x14ac:dyDescent="0.45">
      <c r="A19" s="74"/>
      <c r="B19" s="75"/>
      <c r="C19" s="75"/>
      <c r="D19" s="75"/>
      <c r="E19" s="75"/>
      <c r="F19" s="32"/>
      <c r="G19" s="72"/>
      <c r="H19" s="72"/>
      <c r="I19" s="73"/>
      <c r="N19" s="17" t="str">
        <f t="shared" si="0"/>
        <v/>
      </c>
      <c r="O19" s="18" t="str">
        <f t="shared" si="1"/>
        <v/>
      </c>
      <c r="P19" t="str">
        <f t="shared" si="2"/>
        <v/>
      </c>
    </row>
    <row r="20" spans="1:16" ht="17.399999999999999" customHeight="1" x14ac:dyDescent="0.45">
      <c r="A20" s="74"/>
      <c r="B20" s="75"/>
      <c r="C20" s="75"/>
      <c r="D20" s="75"/>
      <c r="E20" s="75"/>
      <c r="F20" s="32"/>
      <c r="G20" s="72"/>
      <c r="H20" s="72"/>
      <c r="I20" s="73"/>
      <c r="N20" s="17" t="str">
        <f t="shared" si="0"/>
        <v/>
      </c>
      <c r="O20" s="18" t="str">
        <f t="shared" si="1"/>
        <v/>
      </c>
      <c r="P20" t="str">
        <f t="shared" si="2"/>
        <v/>
      </c>
    </row>
    <row r="21" spans="1:16" ht="17.399999999999999" customHeight="1" x14ac:dyDescent="0.45">
      <c r="A21" s="74"/>
      <c r="B21" s="75"/>
      <c r="C21" s="75"/>
      <c r="D21" s="75"/>
      <c r="E21" s="75"/>
      <c r="F21" s="32"/>
      <c r="G21" s="72"/>
      <c r="H21" s="72"/>
      <c r="I21" s="73"/>
      <c r="N21" s="17" t="str">
        <f t="shared" si="0"/>
        <v/>
      </c>
      <c r="O21" s="18" t="str">
        <f t="shared" si="1"/>
        <v/>
      </c>
      <c r="P21" t="str">
        <f t="shared" si="2"/>
        <v/>
      </c>
    </row>
    <row r="22" spans="1:16" ht="17.399999999999999" customHeight="1" x14ac:dyDescent="0.45">
      <c r="A22" s="74"/>
      <c r="B22" s="75"/>
      <c r="C22" s="75"/>
      <c r="D22" s="75"/>
      <c r="E22" s="75"/>
      <c r="F22" s="32"/>
      <c r="G22" s="72"/>
      <c r="H22" s="72"/>
      <c r="I22" s="73"/>
      <c r="N22" s="17" t="str">
        <f t="shared" si="0"/>
        <v/>
      </c>
      <c r="O22" s="18" t="str">
        <f t="shared" si="1"/>
        <v/>
      </c>
      <c r="P22" t="str">
        <f t="shared" si="2"/>
        <v/>
      </c>
    </row>
    <row r="23" spans="1:16" ht="17.399999999999999" customHeight="1" x14ac:dyDescent="0.45">
      <c r="A23" s="74"/>
      <c r="B23" s="75"/>
      <c r="C23" s="75"/>
      <c r="D23" s="75"/>
      <c r="E23" s="75"/>
      <c r="F23" s="32"/>
      <c r="G23" s="72"/>
      <c r="H23" s="72"/>
      <c r="I23" s="73"/>
      <c r="N23" s="17" t="str">
        <f t="shared" si="0"/>
        <v/>
      </c>
      <c r="O23" s="18" t="str">
        <f t="shared" si="1"/>
        <v/>
      </c>
      <c r="P23" t="str">
        <f t="shared" si="2"/>
        <v/>
      </c>
    </row>
    <row r="24" spans="1:16" ht="17.399999999999999" customHeight="1" x14ac:dyDescent="0.45">
      <c r="A24" s="74"/>
      <c r="B24" s="75"/>
      <c r="C24" s="75"/>
      <c r="D24" s="75"/>
      <c r="E24" s="75"/>
      <c r="F24" s="32"/>
      <c r="G24" s="72"/>
      <c r="H24" s="72"/>
      <c r="I24" s="73"/>
      <c r="N24" s="17" t="str">
        <f t="shared" si="0"/>
        <v/>
      </c>
      <c r="O24" s="18" t="str">
        <f t="shared" si="1"/>
        <v/>
      </c>
      <c r="P24" t="str">
        <f t="shared" si="2"/>
        <v/>
      </c>
    </row>
    <row r="25" spans="1:16" ht="17.399999999999999" customHeight="1" x14ac:dyDescent="0.45">
      <c r="A25" s="74"/>
      <c r="B25" s="75"/>
      <c r="C25" s="75"/>
      <c r="D25" s="75"/>
      <c r="E25" s="75"/>
      <c r="F25" s="32"/>
      <c r="G25" s="72"/>
      <c r="H25" s="72"/>
      <c r="I25" s="73"/>
      <c r="N25" s="17" t="str">
        <f t="shared" si="0"/>
        <v/>
      </c>
      <c r="O25" s="18" t="str">
        <f t="shared" si="1"/>
        <v/>
      </c>
      <c r="P25" t="str">
        <f t="shared" si="2"/>
        <v/>
      </c>
    </row>
    <row r="26" spans="1:16" ht="17.399999999999999" customHeight="1" thickBot="1" x14ac:dyDescent="0.5">
      <c r="A26" s="86"/>
      <c r="B26" s="76"/>
      <c r="C26" s="76"/>
      <c r="D26" s="76"/>
      <c r="E26" s="76"/>
      <c r="F26" s="33"/>
      <c r="G26" s="72"/>
      <c r="H26" s="72"/>
      <c r="I26" s="73"/>
      <c r="N26" s="17" t="str">
        <f t="shared" si="0"/>
        <v/>
      </c>
      <c r="O26" s="18" t="str">
        <f t="shared" si="1"/>
        <v/>
      </c>
      <c r="P26" t="str">
        <f t="shared" si="2"/>
        <v/>
      </c>
    </row>
    <row r="27" spans="1:16" ht="17.399999999999999" customHeight="1" x14ac:dyDescent="0.45">
      <c r="A27" s="84" t="s">
        <v>102</v>
      </c>
      <c r="B27" s="85"/>
      <c r="C27" s="85"/>
      <c r="D27" s="85"/>
      <c r="E27" s="1">
        <f>COUNTIF($F$17:$F$26,"（１）午前のみ")</f>
        <v>0</v>
      </c>
      <c r="F27" s="1" t="s">
        <v>96</v>
      </c>
      <c r="G27" s="15">
        <f>E27*16500</f>
        <v>0</v>
      </c>
      <c r="H27" s="1" t="s">
        <v>13</v>
      </c>
      <c r="I27" s="4" t="s">
        <v>9</v>
      </c>
    </row>
    <row r="28" spans="1:16" ht="17.399999999999999" customHeight="1" x14ac:dyDescent="0.45">
      <c r="A28" s="82" t="s">
        <v>103</v>
      </c>
      <c r="B28" s="83"/>
      <c r="C28" s="83"/>
      <c r="D28" s="83"/>
      <c r="E28">
        <f>COUNTIF($F$17:$F$26,"（２）午後のみ")</f>
        <v>0</v>
      </c>
      <c r="F28" t="s">
        <v>96</v>
      </c>
      <c r="G28" s="16">
        <f>E28*16500</f>
        <v>0</v>
      </c>
      <c r="H28" t="s">
        <v>13</v>
      </c>
      <c r="I28" s="106">
        <f>SUM(G27:G29)</f>
        <v>0</v>
      </c>
    </row>
    <row r="29" spans="1:16" ht="17.399999999999999" customHeight="1" thickBot="1" x14ac:dyDescent="0.5">
      <c r="A29" s="82" t="s">
        <v>107</v>
      </c>
      <c r="B29" s="83"/>
      <c r="C29" s="83"/>
      <c r="D29" s="83"/>
      <c r="E29">
        <f>COUNTIF($F$17:$F$26,"（１）+（２）午前・午後")</f>
        <v>0</v>
      </c>
      <c r="F29" t="s">
        <v>97</v>
      </c>
      <c r="G29" s="16">
        <f>E29*27500</f>
        <v>0</v>
      </c>
      <c r="H29" t="s">
        <v>13</v>
      </c>
      <c r="I29" s="107"/>
      <c r="M29" t="s">
        <v>105</v>
      </c>
      <c r="N29" s="19">
        <f>I28</f>
        <v>0</v>
      </c>
    </row>
    <row r="30" spans="1:16" ht="17.399999999999999" customHeight="1" x14ac:dyDescent="0.45">
      <c r="A30" s="108" t="s">
        <v>101</v>
      </c>
      <c r="B30" s="2" t="s">
        <v>4</v>
      </c>
      <c r="C30" s="111"/>
      <c r="D30" s="111"/>
      <c r="E30" s="111"/>
      <c r="F30" s="111"/>
      <c r="G30" s="111"/>
      <c r="H30" s="111"/>
      <c r="I30" s="112"/>
      <c r="M30" t="s">
        <v>106</v>
      </c>
      <c r="N30" s="20">
        <f>SUM(E27:E29)</f>
        <v>0</v>
      </c>
    </row>
    <row r="31" spans="1:16" ht="17.399999999999999" customHeight="1" x14ac:dyDescent="0.45">
      <c r="A31" s="109"/>
      <c r="B31" s="3" t="s">
        <v>10</v>
      </c>
      <c r="C31" s="75"/>
      <c r="D31" s="75"/>
      <c r="E31" s="75"/>
      <c r="F31" s="75"/>
      <c r="G31" s="75"/>
      <c r="H31" s="75"/>
      <c r="I31" s="77"/>
    </row>
    <row r="32" spans="1:16" ht="17.399999999999999" customHeight="1" x14ac:dyDescent="0.45">
      <c r="A32" s="109"/>
      <c r="B32" s="3" t="s">
        <v>11</v>
      </c>
      <c r="C32" s="75"/>
      <c r="D32" s="75"/>
      <c r="E32" s="76"/>
      <c r="F32" s="75"/>
      <c r="G32" s="75"/>
      <c r="H32" s="75"/>
      <c r="I32" s="77"/>
    </row>
    <row r="33" spans="1:9" ht="17.399999999999999" customHeight="1" x14ac:dyDescent="0.45">
      <c r="A33" s="109"/>
      <c r="B33" s="3" t="s">
        <v>12</v>
      </c>
      <c r="C33" s="3" t="s">
        <v>1</v>
      </c>
      <c r="D33" s="28"/>
      <c r="E33" s="34"/>
      <c r="F33" s="100"/>
      <c r="G33" s="101"/>
      <c r="H33" s="101"/>
      <c r="I33" s="102"/>
    </row>
    <row r="34" spans="1:9" ht="17.399999999999999" customHeight="1" x14ac:dyDescent="0.45">
      <c r="A34" s="109"/>
      <c r="B34" s="3" t="s">
        <v>5</v>
      </c>
      <c r="C34" s="75"/>
      <c r="D34" s="75"/>
      <c r="E34" s="78"/>
      <c r="F34" s="75"/>
      <c r="G34" s="75"/>
      <c r="H34" s="75"/>
      <c r="I34" s="77"/>
    </row>
    <row r="35" spans="1:9" ht="17.399999999999999" customHeight="1" thickBot="1" x14ac:dyDescent="0.5">
      <c r="A35" s="110"/>
      <c r="B35" s="14" t="s">
        <v>6</v>
      </c>
      <c r="C35" s="79"/>
      <c r="D35" s="80"/>
      <c r="E35" s="80"/>
      <c r="F35" s="80"/>
      <c r="G35" s="80"/>
      <c r="H35" s="80"/>
      <c r="I35" s="81"/>
    </row>
    <row r="36" spans="1:9" ht="17.399999999999999" customHeight="1" x14ac:dyDescent="0.45">
      <c r="A36" s="103" t="s">
        <v>14</v>
      </c>
      <c r="B36" s="104"/>
      <c r="C36" s="104"/>
      <c r="D36" s="104"/>
      <c r="E36" s="104"/>
      <c r="F36" s="104"/>
      <c r="G36" s="104"/>
      <c r="H36" s="104"/>
      <c r="I36" s="105"/>
    </row>
    <row r="37" spans="1:9" ht="17.399999999999999" customHeight="1" x14ac:dyDescent="0.45">
      <c r="A37" s="91" t="s">
        <v>100</v>
      </c>
      <c r="B37" s="92"/>
      <c r="C37" s="92"/>
      <c r="D37" s="92"/>
      <c r="E37" s="92"/>
      <c r="F37" s="92"/>
      <c r="G37" s="92"/>
      <c r="H37" s="92"/>
      <c r="I37" s="93"/>
    </row>
    <row r="38" spans="1:9" ht="15" customHeight="1" x14ac:dyDescent="0.45">
      <c r="A38" s="91" t="s">
        <v>113</v>
      </c>
      <c r="B38" s="92"/>
      <c r="C38" s="92"/>
      <c r="D38" s="92"/>
      <c r="E38" s="92"/>
      <c r="F38" s="92"/>
      <c r="G38" s="92"/>
      <c r="H38" s="92"/>
      <c r="I38" s="93"/>
    </row>
    <row r="39" spans="1:9" ht="15" customHeight="1" x14ac:dyDescent="0.45">
      <c r="A39" s="91" t="s">
        <v>114</v>
      </c>
      <c r="B39" s="92"/>
      <c r="C39" s="92"/>
      <c r="D39" s="92"/>
      <c r="E39" s="92"/>
      <c r="F39" s="92"/>
      <c r="G39" s="92"/>
      <c r="H39" s="92"/>
      <c r="I39" s="93"/>
    </row>
    <row r="40" spans="1:9" ht="15" customHeight="1" x14ac:dyDescent="0.45">
      <c r="A40" s="91" t="s">
        <v>115</v>
      </c>
      <c r="B40" s="92"/>
      <c r="C40" s="92"/>
      <c r="D40" s="92"/>
      <c r="E40" s="92"/>
      <c r="F40" s="92"/>
      <c r="G40" s="92"/>
      <c r="H40" s="92"/>
      <c r="I40" s="93"/>
    </row>
    <row r="41" spans="1:9" ht="15" customHeight="1" x14ac:dyDescent="0.45">
      <c r="A41" s="91" t="s">
        <v>112</v>
      </c>
      <c r="B41" s="92"/>
      <c r="C41" s="92"/>
      <c r="D41" s="92"/>
      <c r="E41" s="92"/>
      <c r="F41" s="92"/>
      <c r="G41" s="92"/>
      <c r="H41" s="92"/>
      <c r="I41" s="93"/>
    </row>
    <row r="42" spans="1:9" ht="15" customHeight="1" x14ac:dyDescent="0.45">
      <c r="A42" s="91" t="s">
        <v>116</v>
      </c>
      <c r="B42" s="92"/>
      <c r="C42" s="92"/>
      <c r="D42" s="92"/>
      <c r="E42" s="92"/>
      <c r="F42" s="92"/>
      <c r="G42" s="92"/>
      <c r="H42" s="92"/>
      <c r="I42" s="93"/>
    </row>
    <row r="43" spans="1:9" ht="15" customHeight="1" thickBot="1" x14ac:dyDescent="0.5">
      <c r="A43" s="23" t="s">
        <v>117</v>
      </c>
      <c r="B43" s="24"/>
      <c r="C43" s="24"/>
      <c r="D43" s="24"/>
      <c r="E43" s="24"/>
      <c r="F43" s="24"/>
      <c r="G43" s="24"/>
      <c r="H43" s="24"/>
      <c r="I43" s="25"/>
    </row>
    <row r="44" spans="1:9" ht="15" customHeight="1" x14ac:dyDescent="0.45">
      <c r="A44" s="94" t="s">
        <v>18</v>
      </c>
      <c r="B44" s="95"/>
      <c r="C44" s="95"/>
      <c r="D44" s="95"/>
      <c r="E44" s="95"/>
      <c r="F44" s="95"/>
      <c r="G44" s="95"/>
      <c r="H44" s="95"/>
      <c r="I44" s="96"/>
    </row>
    <row r="45" spans="1:9" ht="15" customHeight="1" x14ac:dyDescent="0.45">
      <c r="A45" s="23" t="s">
        <v>108</v>
      </c>
      <c r="B45" s="24"/>
      <c r="C45" s="24"/>
      <c r="D45" s="24"/>
      <c r="E45" s="24"/>
      <c r="F45" s="24"/>
      <c r="G45" s="24"/>
      <c r="H45" s="24"/>
      <c r="I45" s="25"/>
    </row>
    <row r="46" spans="1:9" ht="15" customHeight="1" x14ac:dyDescent="0.45">
      <c r="A46" s="91" t="s">
        <v>109</v>
      </c>
      <c r="B46" s="92"/>
      <c r="C46" s="92"/>
      <c r="D46" s="92"/>
      <c r="E46" s="92"/>
      <c r="F46" s="92"/>
      <c r="G46" s="92"/>
      <c r="H46" s="92"/>
      <c r="I46" s="93"/>
    </row>
    <row r="47" spans="1:9" ht="15" customHeight="1" thickBot="1" x14ac:dyDescent="0.5">
      <c r="A47" s="97" t="s">
        <v>110</v>
      </c>
      <c r="B47" s="98"/>
      <c r="C47" s="98"/>
      <c r="D47" s="98"/>
      <c r="E47" s="98"/>
      <c r="F47" s="98"/>
      <c r="G47" s="98"/>
      <c r="H47" s="98"/>
      <c r="I47" s="99"/>
    </row>
    <row r="48" spans="1:9" ht="17.399999999999999" customHeight="1" x14ac:dyDescent="0.45"/>
  </sheetData>
  <sheetProtection algorithmName="SHA-512" hashValue="NspA5GDu3fFFVslr0Xhv/Gx9Ms99qEKqH2yjgdBr+070KsD9sh42R8mblWMVtx+NM2YaNq18/X4QGGCGW9P+9w==" saltValue="OVxbgzKyGDjsx9ajlsz+NQ==" spinCount="100000" sheet="1" objects="1" scenarios="1"/>
  <mergeCells count="73">
    <mergeCell ref="L6:P6"/>
    <mergeCell ref="A42:I42"/>
    <mergeCell ref="A44:I44"/>
    <mergeCell ref="A46:I46"/>
    <mergeCell ref="A47:I47"/>
    <mergeCell ref="F33:I33"/>
    <mergeCell ref="A36:I36"/>
    <mergeCell ref="A37:I37"/>
    <mergeCell ref="A38:I38"/>
    <mergeCell ref="A39:I39"/>
    <mergeCell ref="A40:I40"/>
    <mergeCell ref="A41:I41"/>
    <mergeCell ref="I28:I29"/>
    <mergeCell ref="A30:A35"/>
    <mergeCell ref="C30:I30"/>
    <mergeCell ref="C31:I31"/>
    <mergeCell ref="C32:I32"/>
    <mergeCell ref="C34:I34"/>
    <mergeCell ref="C35:I35"/>
    <mergeCell ref="C25:E25"/>
    <mergeCell ref="C26:E26"/>
    <mergeCell ref="A29:D29"/>
    <mergeCell ref="A27:D27"/>
    <mergeCell ref="A28:D28"/>
    <mergeCell ref="A25:B25"/>
    <mergeCell ref="A26:B26"/>
    <mergeCell ref="C17:E17"/>
    <mergeCell ref="C18:E18"/>
    <mergeCell ref="C19:E19"/>
    <mergeCell ref="C20:E20"/>
    <mergeCell ref="C21:E21"/>
    <mergeCell ref="A22:B22"/>
    <mergeCell ref="C22:E22"/>
    <mergeCell ref="G22:I22"/>
    <mergeCell ref="G23:I23"/>
    <mergeCell ref="G24:I24"/>
    <mergeCell ref="C23:E23"/>
    <mergeCell ref="C24:E24"/>
    <mergeCell ref="A23:B23"/>
    <mergeCell ref="A24:B24"/>
    <mergeCell ref="A17:B17"/>
    <mergeCell ref="A18:B18"/>
    <mergeCell ref="A19:B19"/>
    <mergeCell ref="A20:B20"/>
    <mergeCell ref="A21:B21"/>
    <mergeCell ref="G17:I17"/>
    <mergeCell ref="G18:I18"/>
    <mergeCell ref="G19:I19"/>
    <mergeCell ref="G20:I20"/>
    <mergeCell ref="G26:I26"/>
    <mergeCell ref="G21:I21"/>
    <mergeCell ref="G25:I25"/>
    <mergeCell ref="A14:I14"/>
    <mergeCell ref="A15:I15"/>
    <mergeCell ref="A16:B16"/>
    <mergeCell ref="C16:E16"/>
    <mergeCell ref="A7:I7"/>
    <mergeCell ref="A8:I8"/>
    <mergeCell ref="A9:I9"/>
    <mergeCell ref="A10:I10"/>
    <mergeCell ref="A11:I11"/>
    <mergeCell ref="A12:I12"/>
    <mergeCell ref="A13:I13"/>
    <mergeCell ref="G16:I16"/>
    <mergeCell ref="A1:I1"/>
    <mergeCell ref="A5:B5"/>
    <mergeCell ref="A6:B6"/>
    <mergeCell ref="C5:G5"/>
    <mergeCell ref="A2:I2"/>
    <mergeCell ref="A4:I4"/>
    <mergeCell ref="F6:I6"/>
    <mergeCell ref="A3:F3"/>
    <mergeCell ref="H3:I3"/>
  </mergeCells>
  <phoneticPr fontId="1"/>
  <pageMargins left="0.23622047244094491" right="0.23622047244094491" top="0.35433070866141736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E0148AC-8A4E-41E3-A075-BE40207D7D07}">
          <x14:formula1>
            <xm:f>プルダウンメニュー!$C$2:$C$48</xm:f>
          </x14:formula1>
          <xm:sqref>E6 E33</xm:sqref>
        </x14:dataValidation>
        <x14:dataValidation type="list" allowBlank="1" showInputMessage="1" showErrorMessage="1" xr:uid="{A371CA0E-CF39-47BC-A9CA-D004CCF7A5CA}">
          <x14:formula1>
            <xm:f>プルダウンメニュー!$B$2:$B$5</xm:f>
          </x14:formula1>
          <xm:sqref>F17:F26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7109-AC5C-4AF6-BC3B-C9600FD9DB1D}">
  <dimension ref="A1:AB49"/>
  <sheetViews>
    <sheetView topLeftCell="A15" zoomScale="115" zoomScaleNormal="115" workbookViewId="0">
      <selection activeCell="AA16" sqref="AA16"/>
    </sheetView>
  </sheetViews>
  <sheetFormatPr defaultColWidth="3.19921875" defaultRowHeight="18" x14ac:dyDescent="0.45"/>
  <cols>
    <col min="1" max="1" width="3.3984375" style="5" bestFit="1" customWidth="1"/>
    <col min="2" max="16384" width="3.19921875" style="5"/>
  </cols>
  <sheetData>
    <row r="1" spans="1:23" ht="16.95" customHeight="1" x14ac:dyDescent="0.45">
      <c r="J1" s="153" t="s">
        <v>111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3" ht="16.8" customHeight="1" x14ac:dyDescent="0.45">
      <c r="P2" s="154">
        <f>'0215受講申込フォーム'!L5</f>
        <v>0</v>
      </c>
      <c r="Q2" s="154"/>
      <c r="R2" s="154"/>
      <c r="S2" s="154"/>
      <c r="T2" s="154"/>
      <c r="U2" s="154"/>
      <c r="V2" s="154"/>
    </row>
    <row r="3" spans="1:23" ht="12" customHeight="1" x14ac:dyDescent="0.45">
      <c r="B3" s="155" t="s">
        <v>40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23" ht="12" customHeight="1" x14ac:dyDescent="0.4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</row>
    <row r="5" spans="1:23" ht="16.95" customHeight="1" x14ac:dyDescent="0.45"/>
    <row r="6" spans="1:23" ht="16.95" customHeight="1" x14ac:dyDescent="0.45">
      <c r="A6" s="157">
        <f>'0215受講申込フォーム'!L6</f>
        <v>0</v>
      </c>
      <c r="B6" s="157"/>
      <c r="C6" s="157"/>
      <c r="D6" s="157"/>
      <c r="E6" s="157"/>
      <c r="F6" s="157"/>
      <c r="G6" s="157"/>
      <c r="H6" s="157"/>
      <c r="I6" s="157"/>
      <c r="J6" s="157"/>
      <c r="K6" s="11" t="s">
        <v>39</v>
      </c>
      <c r="L6" s="10"/>
    </row>
    <row r="7" spans="1:23" ht="5.4" customHeight="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23" ht="16.95" customHeight="1" x14ac:dyDescent="0.45">
      <c r="M8" s="8" t="s">
        <v>38</v>
      </c>
    </row>
    <row r="9" spans="1:23" ht="16.95" customHeight="1" x14ac:dyDescent="0.45">
      <c r="N9" s="5" t="s">
        <v>37</v>
      </c>
    </row>
    <row r="10" spans="1:23" ht="16.95" customHeight="1" x14ac:dyDescent="0.45"/>
    <row r="11" spans="1:23" ht="16.95" customHeight="1" x14ac:dyDescent="0.45"/>
    <row r="12" spans="1:23" ht="16.95" customHeight="1" x14ac:dyDescent="0.45"/>
    <row r="13" spans="1:23" ht="16.95" customHeight="1" x14ac:dyDescent="0.45"/>
    <row r="14" spans="1:23" ht="16.95" customHeight="1" x14ac:dyDescent="0.45"/>
    <row r="15" spans="1:23" ht="12.6" customHeight="1" x14ac:dyDescent="0.45"/>
    <row r="16" spans="1:23" ht="18.600000000000001" thickBot="1" x14ac:dyDescent="0.5">
      <c r="B16" s="5" t="s">
        <v>36</v>
      </c>
    </row>
    <row r="17" spans="2:28" ht="14.4" customHeight="1" x14ac:dyDescent="0.45">
      <c r="B17" s="134" t="s">
        <v>35</v>
      </c>
      <c r="C17" s="135"/>
      <c r="D17" s="135"/>
      <c r="E17" s="135"/>
      <c r="F17" s="160" t="s">
        <v>34</v>
      </c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</row>
    <row r="18" spans="2:28" ht="14.4" customHeight="1" x14ac:dyDescent="0.45">
      <c r="B18" s="158"/>
      <c r="C18" s="159"/>
      <c r="D18" s="159"/>
      <c r="E18" s="159"/>
      <c r="F18" s="163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5"/>
    </row>
    <row r="19" spans="2:28" ht="14.4" customHeight="1" x14ac:dyDescent="0.45">
      <c r="B19" s="147" t="s">
        <v>33</v>
      </c>
      <c r="C19" s="148"/>
      <c r="D19" s="148"/>
      <c r="E19" s="148"/>
      <c r="F19" s="151"/>
      <c r="G19" s="131"/>
      <c r="H19" s="131"/>
      <c r="I19" s="131"/>
      <c r="J19" s="131" t="s">
        <v>32</v>
      </c>
      <c r="K19" s="130">
        <f>'0215受講申込フォーム'!N29</f>
        <v>0</v>
      </c>
      <c r="L19" s="131"/>
      <c r="M19" s="131"/>
      <c r="N19" s="131"/>
      <c r="O19" s="131"/>
      <c r="P19" s="131"/>
      <c r="Q19" s="131"/>
      <c r="R19" s="133" t="s">
        <v>31</v>
      </c>
      <c r="S19" s="143"/>
      <c r="T19" s="143"/>
      <c r="U19" s="143"/>
      <c r="V19" s="144"/>
    </row>
    <row r="20" spans="2:28" ht="14.4" customHeight="1" thickBot="1" x14ac:dyDescent="0.5">
      <c r="B20" s="149"/>
      <c r="C20" s="150"/>
      <c r="D20" s="150"/>
      <c r="E20" s="150"/>
      <c r="F20" s="15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29"/>
      <c r="S20" s="145"/>
      <c r="T20" s="145"/>
      <c r="U20" s="145"/>
      <c r="V20" s="146"/>
    </row>
    <row r="21" spans="2:28" ht="6" customHeight="1" thickBot="1" x14ac:dyDescent="0.5"/>
    <row r="22" spans="2:28" ht="13.95" customHeight="1" x14ac:dyDescent="0.45">
      <c r="B22" s="134" t="s">
        <v>30</v>
      </c>
      <c r="C22" s="135"/>
      <c r="D22" s="135"/>
      <c r="E22" s="135"/>
      <c r="F22" s="138" t="s">
        <v>29</v>
      </c>
      <c r="G22" s="139"/>
      <c r="H22" s="139"/>
      <c r="I22" s="139"/>
      <c r="J22" s="139"/>
      <c r="K22" s="140"/>
      <c r="M22" s="134" t="s">
        <v>28</v>
      </c>
      <c r="N22" s="135"/>
      <c r="O22" s="135"/>
      <c r="P22" s="135"/>
      <c r="Q22" s="138" t="s">
        <v>27</v>
      </c>
      <c r="R22" s="139"/>
      <c r="S22" s="139"/>
      <c r="T22" s="139"/>
      <c r="U22" s="139"/>
      <c r="V22" s="140"/>
    </row>
    <row r="23" spans="2:28" ht="13.95" customHeight="1" thickBot="1" x14ac:dyDescent="0.5">
      <c r="B23" s="136"/>
      <c r="C23" s="137"/>
      <c r="D23" s="137"/>
      <c r="E23" s="137"/>
      <c r="F23" s="141">
        <f>K19/1.1</f>
        <v>0</v>
      </c>
      <c r="G23" s="142"/>
      <c r="H23" s="142"/>
      <c r="I23" s="142"/>
      <c r="J23" s="7" t="s">
        <v>13</v>
      </c>
      <c r="K23" s="6"/>
      <c r="M23" s="136"/>
      <c r="N23" s="137"/>
      <c r="O23" s="137"/>
      <c r="P23" s="137"/>
      <c r="Q23" s="141">
        <f>K19-F23</f>
        <v>0</v>
      </c>
      <c r="R23" s="142"/>
      <c r="S23" s="142"/>
      <c r="T23" s="142"/>
      <c r="U23" s="7" t="s">
        <v>13</v>
      </c>
      <c r="V23" s="6"/>
      <c r="Z23" t="str">
        <f>IF(F23*1.1=K19,"ok","ng")</f>
        <v>ok</v>
      </c>
      <c r="AB23" t="str">
        <f>IF(F23+Q23=K19,"ok","ng")</f>
        <v>ok</v>
      </c>
    </row>
    <row r="24" spans="2:28" ht="18.600000000000001" thickBot="1" x14ac:dyDescent="0.5">
      <c r="B24" s="5" t="s">
        <v>26</v>
      </c>
      <c r="D24" s="26" t="s">
        <v>25</v>
      </c>
      <c r="E24" s="129">
        <f>'0215受講申込フォーム'!N30</f>
        <v>0</v>
      </c>
      <c r="F24" s="129"/>
      <c r="G24" s="5" t="s">
        <v>24</v>
      </c>
    </row>
    <row r="25" spans="2:28" ht="9" customHeight="1" thickBot="1" x14ac:dyDescent="0.5">
      <c r="B25" s="12" t="s">
        <v>124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2:28" ht="21" customHeight="1" thickBot="1" x14ac:dyDescent="0.5">
      <c r="B26" s="126" t="str">
        <f>'0215受講申込フォーム'!A13</f>
        <v>　◆ 令和7年2月15日（土）東京開催 講習会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8"/>
    </row>
    <row r="27" spans="2:28" ht="16.8" customHeight="1" x14ac:dyDescent="0.45">
      <c r="B27" s="57" t="str">
        <f>'0215受講申込フォーム'!N17</f>
        <v/>
      </c>
      <c r="C27" s="58"/>
      <c r="D27" s="58"/>
      <c r="E27" s="58"/>
      <c r="F27" s="58"/>
      <c r="G27" s="58"/>
      <c r="H27" s="58"/>
      <c r="I27" s="58"/>
      <c r="J27" s="58"/>
      <c r="K27" s="58"/>
      <c r="L27" s="113" t="str">
        <f>'0215受講申込フォーム'!O17</f>
        <v/>
      </c>
      <c r="M27" s="114"/>
      <c r="N27" s="114"/>
      <c r="O27" s="114"/>
      <c r="P27" s="114"/>
      <c r="Q27" s="114"/>
      <c r="R27" s="114"/>
      <c r="S27" s="114"/>
      <c r="T27" s="114"/>
      <c r="U27" s="114"/>
      <c r="V27" s="115"/>
    </row>
    <row r="28" spans="2:28" ht="16.8" customHeight="1" x14ac:dyDescent="0.45">
      <c r="B28" s="122" t="str">
        <f>'0215受講申込フォーム'!N18</f>
        <v/>
      </c>
      <c r="C28" s="123"/>
      <c r="D28" s="123"/>
      <c r="E28" s="123"/>
      <c r="F28" s="123"/>
      <c r="G28" s="123"/>
      <c r="H28" s="123"/>
      <c r="I28" s="123"/>
      <c r="J28" s="123"/>
      <c r="K28" s="123"/>
      <c r="L28" s="116" t="str">
        <f>'0215受講申込フォーム'!O18</f>
        <v/>
      </c>
      <c r="M28" s="117"/>
      <c r="N28" s="117"/>
      <c r="O28" s="117"/>
      <c r="P28" s="117"/>
      <c r="Q28" s="117"/>
      <c r="R28" s="117"/>
      <c r="S28" s="117"/>
      <c r="T28" s="117"/>
      <c r="U28" s="117"/>
      <c r="V28" s="118"/>
    </row>
    <row r="29" spans="2:28" ht="16.8" customHeight="1" x14ac:dyDescent="0.45">
      <c r="B29" s="122" t="str">
        <f>'0215受講申込フォーム'!N19</f>
        <v/>
      </c>
      <c r="C29" s="123"/>
      <c r="D29" s="123"/>
      <c r="E29" s="123"/>
      <c r="F29" s="123"/>
      <c r="G29" s="123"/>
      <c r="H29" s="123"/>
      <c r="I29" s="123"/>
      <c r="J29" s="123"/>
      <c r="K29" s="123"/>
      <c r="L29" s="116" t="str">
        <f>'0215受講申込フォーム'!O19</f>
        <v/>
      </c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2:28" ht="16.8" customHeight="1" x14ac:dyDescent="0.45">
      <c r="B30" s="122" t="str">
        <f>'0215受講申込フォーム'!N20</f>
        <v/>
      </c>
      <c r="C30" s="123"/>
      <c r="D30" s="123"/>
      <c r="E30" s="123"/>
      <c r="F30" s="123"/>
      <c r="G30" s="123"/>
      <c r="H30" s="123"/>
      <c r="I30" s="123"/>
      <c r="J30" s="123"/>
      <c r="K30" s="123"/>
      <c r="L30" s="116" t="str">
        <f>'0215受講申込フォーム'!O20</f>
        <v/>
      </c>
      <c r="M30" s="117"/>
      <c r="N30" s="117"/>
      <c r="O30" s="117"/>
      <c r="P30" s="117"/>
      <c r="Q30" s="117"/>
      <c r="R30" s="117"/>
      <c r="S30" s="117"/>
      <c r="T30" s="117"/>
      <c r="U30" s="117"/>
      <c r="V30" s="118"/>
    </row>
    <row r="31" spans="2:28" ht="16.8" customHeight="1" x14ac:dyDescent="0.45">
      <c r="B31" s="122" t="str">
        <f>'0215受講申込フォーム'!N21</f>
        <v/>
      </c>
      <c r="C31" s="123"/>
      <c r="D31" s="123"/>
      <c r="E31" s="123"/>
      <c r="F31" s="123"/>
      <c r="G31" s="123"/>
      <c r="H31" s="123"/>
      <c r="I31" s="123"/>
      <c r="J31" s="123"/>
      <c r="K31" s="123"/>
      <c r="L31" s="116" t="str">
        <f>'0215受講申込フォーム'!O21</f>
        <v/>
      </c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2:28" ht="16.8" customHeight="1" x14ac:dyDescent="0.45">
      <c r="B32" s="122" t="str">
        <f>'0215受講申込フォーム'!N22</f>
        <v/>
      </c>
      <c r="C32" s="123"/>
      <c r="D32" s="123"/>
      <c r="E32" s="123"/>
      <c r="F32" s="123"/>
      <c r="G32" s="123"/>
      <c r="H32" s="123"/>
      <c r="I32" s="123"/>
      <c r="J32" s="123"/>
      <c r="K32" s="123"/>
      <c r="L32" s="116" t="str">
        <f>'0215受講申込フォーム'!O22</f>
        <v/>
      </c>
      <c r="M32" s="117"/>
      <c r="N32" s="117"/>
      <c r="O32" s="117"/>
      <c r="P32" s="117"/>
      <c r="Q32" s="117"/>
      <c r="R32" s="117"/>
      <c r="S32" s="117"/>
      <c r="T32" s="117"/>
      <c r="U32" s="117"/>
      <c r="V32" s="118"/>
    </row>
    <row r="33" spans="2:22" ht="16.8" customHeight="1" x14ac:dyDescent="0.45">
      <c r="B33" s="122" t="str">
        <f>'0215受講申込フォーム'!N23</f>
        <v/>
      </c>
      <c r="C33" s="123"/>
      <c r="D33" s="123"/>
      <c r="E33" s="123"/>
      <c r="F33" s="123"/>
      <c r="G33" s="123"/>
      <c r="H33" s="123"/>
      <c r="I33" s="123"/>
      <c r="J33" s="123"/>
      <c r="K33" s="123"/>
      <c r="L33" s="116" t="str">
        <f>'0215受講申込フォーム'!O23</f>
        <v/>
      </c>
      <c r="M33" s="117"/>
      <c r="N33" s="117"/>
      <c r="O33" s="117"/>
      <c r="P33" s="117"/>
      <c r="Q33" s="117"/>
      <c r="R33" s="117"/>
      <c r="S33" s="117"/>
      <c r="T33" s="117"/>
      <c r="U33" s="117"/>
      <c r="V33" s="118"/>
    </row>
    <row r="34" spans="2:22" ht="16.8" customHeight="1" x14ac:dyDescent="0.45">
      <c r="B34" s="122" t="str">
        <f>'0215受講申込フォーム'!N24</f>
        <v/>
      </c>
      <c r="C34" s="123"/>
      <c r="D34" s="123"/>
      <c r="E34" s="123"/>
      <c r="F34" s="123"/>
      <c r="G34" s="123"/>
      <c r="H34" s="123"/>
      <c r="I34" s="123"/>
      <c r="J34" s="123"/>
      <c r="K34" s="123"/>
      <c r="L34" s="116" t="str">
        <f>'0215受講申込フォーム'!O24</f>
        <v/>
      </c>
      <c r="M34" s="117"/>
      <c r="N34" s="117"/>
      <c r="O34" s="117"/>
      <c r="P34" s="117"/>
      <c r="Q34" s="117"/>
      <c r="R34" s="117"/>
      <c r="S34" s="117"/>
      <c r="T34" s="117"/>
      <c r="U34" s="117"/>
      <c r="V34" s="118"/>
    </row>
    <row r="35" spans="2:22" ht="16.8" customHeight="1" x14ac:dyDescent="0.45">
      <c r="B35" s="122" t="str">
        <f>'0215受講申込フォーム'!N25</f>
        <v/>
      </c>
      <c r="C35" s="123"/>
      <c r="D35" s="123"/>
      <c r="E35" s="123"/>
      <c r="F35" s="123"/>
      <c r="G35" s="123"/>
      <c r="H35" s="123"/>
      <c r="I35" s="123"/>
      <c r="J35" s="123"/>
      <c r="K35" s="123"/>
      <c r="L35" s="116" t="str">
        <f>'0215受講申込フォーム'!O25</f>
        <v/>
      </c>
      <c r="M35" s="117"/>
      <c r="N35" s="117"/>
      <c r="O35" s="117"/>
      <c r="P35" s="117"/>
      <c r="Q35" s="117"/>
      <c r="R35" s="117"/>
      <c r="S35" s="117"/>
      <c r="T35" s="117"/>
      <c r="U35" s="117"/>
      <c r="V35" s="118"/>
    </row>
    <row r="36" spans="2:22" ht="16.8" customHeight="1" thickBot="1" x14ac:dyDescent="0.5">
      <c r="B36" s="124" t="str">
        <f>'0215受講申込フォーム'!N26</f>
        <v/>
      </c>
      <c r="C36" s="125"/>
      <c r="D36" s="125"/>
      <c r="E36" s="125"/>
      <c r="F36" s="125"/>
      <c r="G36" s="125"/>
      <c r="H36" s="125"/>
      <c r="I36" s="125"/>
      <c r="J36" s="125"/>
      <c r="K36" s="125"/>
      <c r="L36" s="119" t="str">
        <f>'0215受講申込フォーム'!O26</f>
        <v/>
      </c>
      <c r="M36" s="120"/>
      <c r="N36" s="120"/>
      <c r="O36" s="120"/>
      <c r="P36" s="120"/>
      <c r="Q36" s="120"/>
      <c r="R36" s="120"/>
      <c r="S36" s="120"/>
      <c r="T36" s="120"/>
      <c r="U36" s="120"/>
      <c r="V36" s="121"/>
    </row>
    <row r="37" spans="2:22" ht="16.8" customHeight="1" x14ac:dyDescent="0.45">
      <c r="B37" s="5" t="s">
        <v>23</v>
      </c>
    </row>
    <row r="38" spans="2:22" ht="16.8" customHeight="1" x14ac:dyDescent="0.45">
      <c r="B38" s="5" t="s">
        <v>22</v>
      </c>
    </row>
    <row r="39" spans="2:22" ht="16.8" customHeight="1" x14ac:dyDescent="0.45">
      <c r="B39" s="5" t="s">
        <v>21</v>
      </c>
    </row>
    <row r="40" spans="2:22" ht="16.8" customHeight="1" x14ac:dyDescent="0.45"/>
    <row r="41" spans="2:22" ht="16.8" customHeight="1" x14ac:dyDescent="0.45"/>
    <row r="42" spans="2:22" ht="16.8" customHeight="1" x14ac:dyDescent="0.45"/>
    <row r="43" spans="2:22" ht="16.8" customHeight="1" x14ac:dyDescent="0.45"/>
    <row r="44" spans="2:22" ht="16.8" customHeight="1" x14ac:dyDescent="0.45">
      <c r="B44" s="5" t="s">
        <v>121</v>
      </c>
    </row>
    <row r="45" spans="2:22" ht="16.8" customHeight="1" x14ac:dyDescent="0.45">
      <c r="B45" s="5" t="s">
        <v>104</v>
      </c>
    </row>
    <row r="46" spans="2:22" ht="16.8" customHeight="1" x14ac:dyDescent="0.45">
      <c r="B46" s="5" t="s">
        <v>122</v>
      </c>
    </row>
    <row r="47" spans="2:22" ht="16.8" customHeight="1" x14ac:dyDescent="0.45">
      <c r="B47" s="5" t="s">
        <v>20</v>
      </c>
    </row>
    <row r="48" spans="2:22" ht="16.8" customHeight="1" x14ac:dyDescent="0.45">
      <c r="B48" s="5" t="s">
        <v>19</v>
      </c>
    </row>
    <row r="49" spans="2:2" ht="16.8" customHeight="1" x14ac:dyDescent="0.45">
      <c r="B49" s="5" t="s">
        <v>123</v>
      </c>
    </row>
  </sheetData>
  <mergeCells count="40">
    <mergeCell ref="J1:W1"/>
    <mergeCell ref="P2:V2"/>
    <mergeCell ref="B3:W4"/>
    <mergeCell ref="A6:J6"/>
    <mergeCell ref="B17:E18"/>
    <mergeCell ref="F17:V18"/>
    <mergeCell ref="B26:V26"/>
    <mergeCell ref="E24:F24"/>
    <mergeCell ref="K19:Q20"/>
    <mergeCell ref="R19:R20"/>
    <mergeCell ref="B22:E23"/>
    <mergeCell ref="F22:K22"/>
    <mergeCell ref="M22:P23"/>
    <mergeCell ref="Q22:V22"/>
    <mergeCell ref="F23:I23"/>
    <mergeCell ref="Q23:T23"/>
    <mergeCell ref="S19:V20"/>
    <mergeCell ref="B19:E20"/>
    <mergeCell ref="F19:I20"/>
    <mergeCell ref="J19:J20"/>
    <mergeCell ref="B32:K32"/>
    <mergeCell ref="B33:K33"/>
    <mergeCell ref="B34:K34"/>
    <mergeCell ref="B35:K35"/>
    <mergeCell ref="B36:K36"/>
    <mergeCell ref="B27:K27"/>
    <mergeCell ref="B28:K28"/>
    <mergeCell ref="B29:K29"/>
    <mergeCell ref="B30:K30"/>
    <mergeCell ref="B31:K31"/>
    <mergeCell ref="L32:V32"/>
    <mergeCell ref="L33:V33"/>
    <mergeCell ref="L34:V34"/>
    <mergeCell ref="L35:V35"/>
    <mergeCell ref="L36:V36"/>
    <mergeCell ref="L27:V27"/>
    <mergeCell ref="L28:V28"/>
    <mergeCell ref="L29:V29"/>
    <mergeCell ref="L30:V30"/>
    <mergeCell ref="L31:V31"/>
  </mergeCells>
  <phoneticPr fontId="1"/>
  <pageMargins left="0.9055118110236221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77C8-4584-4F5A-A671-0509E30D3260}">
  <dimension ref="A2:C48"/>
  <sheetViews>
    <sheetView topLeftCell="A13" workbookViewId="0">
      <selection activeCell="I30" sqref="I30"/>
    </sheetView>
  </sheetViews>
  <sheetFormatPr defaultRowHeight="18" x14ac:dyDescent="0.45"/>
  <cols>
    <col min="2" max="2" width="23.59765625" customWidth="1"/>
  </cols>
  <sheetData>
    <row r="2" spans="1:3" x14ac:dyDescent="0.45">
      <c r="A2">
        <v>1</v>
      </c>
      <c r="B2" t="s">
        <v>41</v>
      </c>
      <c r="C2" t="s">
        <v>42</v>
      </c>
    </row>
    <row r="3" spans="1:3" x14ac:dyDescent="0.45">
      <c r="A3">
        <v>2</v>
      </c>
      <c r="B3" t="s">
        <v>43</v>
      </c>
      <c r="C3" t="s">
        <v>44</v>
      </c>
    </row>
    <row r="4" spans="1:3" x14ac:dyDescent="0.45">
      <c r="A4">
        <v>3</v>
      </c>
      <c r="B4" t="s">
        <v>45</v>
      </c>
      <c r="C4" t="s">
        <v>46</v>
      </c>
    </row>
    <row r="5" spans="1:3" x14ac:dyDescent="0.45">
      <c r="A5">
        <v>4</v>
      </c>
      <c r="C5" t="s">
        <v>47</v>
      </c>
    </row>
    <row r="6" spans="1:3" x14ac:dyDescent="0.45">
      <c r="A6">
        <v>5</v>
      </c>
      <c r="C6" t="s">
        <v>48</v>
      </c>
    </row>
    <row r="7" spans="1:3" x14ac:dyDescent="0.45">
      <c r="C7" t="s">
        <v>49</v>
      </c>
    </row>
    <row r="8" spans="1:3" x14ac:dyDescent="0.45">
      <c r="C8" t="s">
        <v>50</v>
      </c>
    </row>
    <row r="9" spans="1:3" x14ac:dyDescent="0.45">
      <c r="C9" t="s">
        <v>51</v>
      </c>
    </row>
    <row r="10" spans="1:3" x14ac:dyDescent="0.45">
      <c r="C10" t="s">
        <v>52</v>
      </c>
    </row>
    <row r="11" spans="1:3" x14ac:dyDescent="0.45">
      <c r="C11" t="s">
        <v>53</v>
      </c>
    </row>
    <row r="12" spans="1:3" x14ac:dyDescent="0.45">
      <c r="C12" t="s">
        <v>54</v>
      </c>
    </row>
    <row r="13" spans="1:3" x14ac:dyDescent="0.45">
      <c r="C13" t="s">
        <v>55</v>
      </c>
    </row>
    <row r="14" spans="1:3" x14ac:dyDescent="0.45">
      <c r="C14" t="s">
        <v>56</v>
      </c>
    </row>
    <row r="15" spans="1:3" x14ac:dyDescent="0.45">
      <c r="C15" t="s">
        <v>57</v>
      </c>
    </row>
    <row r="16" spans="1:3" x14ac:dyDescent="0.45">
      <c r="C16" t="s">
        <v>58</v>
      </c>
    </row>
    <row r="17" spans="3:3" x14ac:dyDescent="0.45">
      <c r="C17" t="s">
        <v>59</v>
      </c>
    </row>
    <row r="18" spans="3:3" x14ac:dyDescent="0.45">
      <c r="C18" t="s">
        <v>60</v>
      </c>
    </row>
    <row r="19" spans="3:3" x14ac:dyDescent="0.45">
      <c r="C19" t="s">
        <v>61</v>
      </c>
    </row>
    <row r="20" spans="3:3" x14ac:dyDescent="0.45">
      <c r="C20" t="s">
        <v>62</v>
      </c>
    </row>
    <row r="21" spans="3:3" x14ac:dyDescent="0.45">
      <c r="C21" t="s">
        <v>63</v>
      </c>
    </row>
    <row r="22" spans="3:3" x14ac:dyDescent="0.45">
      <c r="C22" t="s">
        <v>64</v>
      </c>
    </row>
    <row r="23" spans="3:3" x14ac:dyDescent="0.45">
      <c r="C23" t="s">
        <v>65</v>
      </c>
    </row>
    <row r="24" spans="3:3" x14ac:dyDescent="0.45">
      <c r="C24" t="s">
        <v>66</v>
      </c>
    </row>
    <row r="25" spans="3:3" x14ac:dyDescent="0.45">
      <c r="C25" t="s">
        <v>67</v>
      </c>
    </row>
    <row r="26" spans="3:3" x14ac:dyDescent="0.45">
      <c r="C26" t="s">
        <v>68</v>
      </c>
    </row>
    <row r="27" spans="3:3" x14ac:dyDescent="0.45">
      <c r="C27" t="s">
        <v>69</v>
      </c>
    </row>
    <row r="28" spans="3:3" x14ac:dyDescent="0.45">
      <c r="C28" t="s">
        <v>70</v>
      </c>
    </row>
    <row r="29" spans="3:3" x14ac:dyDescent="0.45">
      <c r="C29" t="s">
        <v>71</v>
      </c>
    </row>
    <row r="30" spans="3:3" x14ac:dyDescent="0.45">
      <c r="C30" t="s">
        <v>72</v>
      </c>
    </row>
    <row r="31" spans="3:3" x14ac:dyDescent="0.45">
      <c r="C31" t="s">
        <v>73</v>
      </c>
    </row>
    <row r="32" spans="3:3" x14ac:dyDescent="0.45">
      <c r="C32" t="s">
        <v>74</v>
      </c>
    </row>
    <row r="33" spans="3:3" x14ac:dyDescent="0.45">
      <c r="C33" t="s">
        <v>75</v>
      </c>
    </row>
    <row r="34" spans="3:3" x14ac:dyDescent="0.45">
      <c r="C34" t="s">
        <v>76</v>
      </c>
    </row>
    <row r="35" spans="3:3" x14ac:dyDescent="0.45">
      <c r="C35" t="s">
        <v>77</v>
      </c>
    </row>
    <row r="36" spans="3:3" x14ac:dyDescent="0.45">
      <c r="C36" t="s">
        <v>78</v>
      </c>
    </row>
    <row r="37" spans="3:3" x14ac:dyDescent="0.45">
      <c r="C37" t="s">
        <v>79</v>
      </c>
    </row>
    <row r="38" spans="3:3" x14ac:dyDescent="0.45">
      <c r="C38" t="s">
        <v>80</v>
      </c>
    </row>
    <row r="39" spans="3:3" x14ac:dyDescent="0.45">
      <c r="C39" t="s">
        <v>81</v>
      </c>
    </row>
    <row r="40" spans="3:3" x14ac:dyDescent="0.45">
      <c r="C40" t="s">
        <v>82</v>
      </c>
    </row>
    <row r="41" spans="3:3" x14ac:dyDescent="0.45">
      <c r="C41" t="s">
        <v>83</v>
      </c>
    </row>
    <row r="42" spans="3:3" x14ac:dyDescent="0.45">
      <c r="C42" t="s">
        <v>84</v>
      </c>
    </row>
    <row r="43" spans="3:3" x14ac:dyDescent="0.45">
      <c r="C43" t="s">
        <v>85</v>
      </c>
    </row>
    <row r="44" spans="3:3" x14ac:dyDescent="0.45">
      <c r="C44" t="s">
        <v>86</v>
      </c>
    </row>
    <row r="45" spans="3:3" x14ac:dyDescent="0.45">
      <c r="C45" t="s">
        <v>87</v>
      </c>
    </row>
    <row r="46" spans="3:3" x14ac:dyDescent="0.45">
      <c r="C46" t="s">
        <v>88</v>
      </c>
    </row>
    <row r="47" spans="3:3" x14ac:dyDescent="0.45">
      <c r="C47" t="s">
        <v>89</v>
      </c>
    </row>
    <row r="48" spans="3:3" x14ac:dyDescent="0.45">
      <c r="C48" t="s">
        <v>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0215受講申込フォーム</vt:lpstr>
      <vt:lpstr>0215請求書</vt:lpstr>
      <vt:lpstr>プルダウンメニュー</vt:lpstr>
      <vt:lpstr>'0215受講申込フォーム'!Print_Area</vt:lpstr>
      <vt:lpstr>'0215請求書'!Print_Area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安積 謙和</dc:creator>
  <cp:lastModifiedBy>安積 謙和</cp:lastModifiedBy>
  <cp:lastPrinted>2024-05-23T06:33:32Z</cp:lastPrinted>
  <dcterms:created xsi:type="dcterms:W3CDTF">2024-05-09T02:31:27Z</dcterms:created>
  <dcterms:modified xsi:type="dcterms:W3CDTF">2024-11-27T04:38:27Z</dcterms:modified>
</cp:coreProperties>
</file>